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2016\3-й квартал 2016 г\"/>
    </mc:Choice>
  </mc:AlternateContent>
  <bookViews>
    <workbookView xWindow="0" yWindow="0" windowWidth="20490" windowHeight="7755" activeTab="2"/>
  </bookViews>
  <sheets>
    <sheet name="офп" sheetId="3" r:id="rId1"/>
    <sheet name="осп" sheetId="5" r:id="rId2"/>
    <sheet name="оддс" sheetId="6" r:id="rId3"/>
    <sheet name="капитал" sheetId="7" r:id="rId4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E20" i="7" l="1"/>
  <c r="D20" i="7"/>
  <c r="C20" i="7"/>
  <c r="B20" i="7"/>
  <c r="F20" i="7" s="1"/>
  <c r="F19" i="7"/>
  <c r="F18" i="7"/>
  <c r="F17" i="7"/>
  <c r="F16" i="7"/>
  <c r="F15" i="7"/>
  <c r="E14" i="7"/>
  <c r="D14" i="7"/>
  <c r="C14" i="7"/>
  <c r="B14" i="7"/>
  <c r="F14" i="7" s="1"/>
  <c r="F13" i="7"/>
  <c r="F12" i="7"/>
  <c r="F11" i="7"/>
  <c r="F10" i="7"/>
  <c r="F9" i="7"/>
  <c r="C44" i="6"/>
  <c r="B44" i="6"/>
  <c r="C37" i="6"/>
  <c r="C46" i="6" s="1"/>
  <c r="C48" i="6" s="1"/>
  <c r="B37" i="6"/>
  <c r="B15" i="6"/>
  <c r="B29" i="6" s="1"/>
  <c r="B31" i="6" s="1"/>
  <c r="B46" i="6" s="1"/>
  <c r="B48" i="6" s="1"/>
  <c r="B19" i="5" l="1"/>
  <c r="C16" i="3" l="1"/>
  <c r="C9" i="5" l="1"/>
  <c r="C11" i="5" s="1"/>
  <c r="B46" i="3"/>
  <c r="B17" i="5"/>
  <c r="C17" i="5"/>
  <c r="D16" i="3"/>
  <c r="D46" i="3"/>
  <c r="D38" i="3"/>
  <c r="D19" i="3"/>
  <c r="D11" i="3"/>
  <c r="D48" i="3"/>
  <c r="D20" i="3"/>
  <c r="D26" i="3"/>
  <c r="C19" i="3"/>
  <c r="B19" i="3"/>
  <c r="B16" i="3"/>
  <c r="C46" i="3"/>
  <c r="B9" i="5"/>
  <c r="B11" i="5" s="1"/>
  <c r="C38" i="3"/>
  <c r="B38" i="3"/>
  <c r="C11" i="3"/>
  <c r="B11" i="3"/>
  <c r="C48" i="3"/>
  <c r="B21" i="5" l="1"/>
  <c r="B25" i="5" s="1"/>
  <c r="B28" i="5" s="1"/>
  <c r="B30" i="5" s="1"/>
  <c r="B31" i="5" s="1"/>
  <c r="B48" i="3"/>
  <c r="B20" i="3"/>
  <c r="B26" i="3" s="1"/>
  <c r="C19" i="5"/>
  <c r="C21" i="5" s="1"/>
  <c r="C25" i="5" s="1"/>
  <c r="C28" i="5" s="1"/>
  <c r="C30" i="5" s="1"/>
  <c r="C31" i="5" s="1"/>
  <c r="C20" i="3"/>
  <c r="C26" i="3" s="1"/>
</calcChain>
</file>

<file path=xl/sharedStrings.xml><?xml version="1.0" encoding="utf-8"?>
<sst xmlns="http://schemas.openxmlformats.org/spreadsheetml/2006/main" count="159" uniqueCount="126">
  <si>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</si>
  <si>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</si>
  <si>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</si>
  <si>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</si>
  <si>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</si>
  <si>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</si>
  <si>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</si>
  <si>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</si>
  <si>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</si>
  <si>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</si>
  <si>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</si>
  <si>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</si>
  <si>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</si>
  <si>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</si>
  <si>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</si>
  <si>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</si>
  <si>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</si>
  <si>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</si>
  <si>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</si>
  <si>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</si>
  <si>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</si>
  <si>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</si>
  <si>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</si>
  <si>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</si>
  <si>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</si>
  <si>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</si>
  <si>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</si>
  <si>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</si>
  <si>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</si>
  <si>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</si>
  <si>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</si>
  <si>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</si>
  <si>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</si>
  <si>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</si>
  <si>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</si>
  <si>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</si>
  <si>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</si>
  <si>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</si>
  <si>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</si>
  <si>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</si>
  <si>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</si>
  <si>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</si>
  <si>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</si>
  <si>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</si>
  <si>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</si>
  <si>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</si>
  <si>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</si>
  <si>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</si>
  <si>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</si>
  <si>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</si>
  <si>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</si>
  <si>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</si>
  <si>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</si>
  <si>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</si>
  <si>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</si>
  <si>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</si>
  <si>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</si>
  <si>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</si>
  <si>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</si>
  <si>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</si>
  <si>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>Операционная прибыль</t>
  </si>
  <si>
    <t>декабрь 2015 г.</t>
  </si>
  <si>
    <t>Итого кредиты банкам и другим ФКУ</t>
  </si>
  <si>
    <t>Отчет о финансовом положении  на  30 сентября 2016 года (включительно)</t>
  </si>
  <si>
    <t>сентября 2015 г.</t>
  </si>
  <si>
    <t>сентября 2016 г.</t>
  </si>
  <si>
    <t>Отчет о совокупном доходе на 30 сентября 2016 года (включительно)</t>
  </si>
  <si>
    <t xml:space="preserve"> </t>
  </si>
  <si>
    <t>ОАО "Коммерческий банк КЫРГЫЗСТАН"</t>
  </si>
  <si>
    <t>Отчет о движении денежных средств на 30 сентября 2016 год (включительно)</t>
  </si>
  <si>
    <t>Отчетный период                                  III - квартал  2016г.</t>
  </si>
  <si>
    <t>Предыдущий период                                  III - квартал  2015г.</t>
  </si>
  <si>
    <t>ДВИЖЕНИЕ ДЕНЕЖНЫХ СРЕДСТВ ОТ ОПЕРАЦИОННОЙ ДЕЯТЕЛЬНОСТИ:</t>
  </si>
  <si>
    <t>тыс. сом</t>
  </si>
  <si>
    <t>Проценты полученные</t>
  </si>
  <si>
    <t>Проценты уплаченные</t>
  </si>
  <si>
    <t>Доходы по услугам и комиссии полученные</t>
  </si>
  <si>
    <t>Расходы по услугам и комиссии уплаченные</t>
  </si>
  <si>
    <t>Поступление от операций с иностранной валютой</t>
  </si>
  <si>
    <t>Чистые поступления (выплаты)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</si>
  <si>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Прочие доходы полученные 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</si>
  <si>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</si>
  <si>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</si>
  <si>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обязательств:</t>
  </si>
  <si>
    <t>(Увеличение) уменьшение операционных активов:</t>
  </si>
  <si>
    <t xml:space="preserve">  -  Обременные залогом по зделкам РЕПО</t>
  </si>
  <si>
    <t>Средства в банках и др. финан/х учреждениях</t>
  </si>
  <si>
    <t>Средства в кредитных учреждениях</t>
  </si>
  <si>
    <t>Ссуды, предоставленные клиентам</t>
  </si>
  <si>
    <t>Увеличение (уменьшение) операционных обязательств</t>
  </si>
  <si>
    <t>Средсвта банков и др. финансовых учреждений</t>
  </si>
  <si>
    <t>Средства клиентов</t>
  </si>
  <si>
    <t>Чистый приток денежных средств от операционной деятельности до уплаты налога на прибыль</t>
  </si>
  <si>
    <t>Налог на прибыль уплаченный</t>
  </si>
  <si>
    <t>Чыстый 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</si>
  <si>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</si>
  <si>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</si>
  <si>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Поступление от продажи основных средств</t>
  </si>
  <si>
    <t>Приобретения инвестиций, удерживаемых до погашения</t>
  </si>
  <si>
    <t>Поступления от погашения инвестиций, удерживаемых до погашения</t>
  </si>
  <si>
    <t>Чистый отток денежных средств от инвестиционной деятельности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</si>
  <si>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</si>
  <si>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</si>
  <si>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</si>
  <si>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На покупку акции</t>
  </si>
  <si>
    <t>Дивиденды выплаченные</t>
  </si>
  <si>
    <t>Чыстый приток денежных средств от финансовой деятельности</t>
  </si>
  <si>
    <t>Влияние изменений обменных курсов на  денежные средства и их эквиваленты</t>
  </si>
  <si>
    <t>Чистое изменение в денежных средствах и их эквивалентах</t>
  </si>
  <si>
    <t>Денежные и приравненные к ним средства по состоянию на начало периода</t>
  </si>
  <si>
    <t>Денежные и приравненные к ним средства по состоянию на конец периода</t>
  </si>
  <si>
    <t>ОАО " Коммерческий банк КЫРГЫЗСТАН"</t>
  </si>
  <si>
    <t>Отчет об изменениях в капитале на 30 сентября 2016 год (включительно)</t>
  </si>
  <si>
    <t xml:space="preserve">Уставный капитал           </t>
  </si>
  <si>
    <t xml:space="preserve">Дополнительно оплаченный капитал               </t>
  </si>
  <si>
    <t xml:space="preserve">Общий банковский резерв       </t>
  </si>
  <si>
    <t xml:space="preserve">Нераспределенная прибыль          </t>
  </si>
  <si>
    <t xml:space="preserve">Итого капитал                </t>
  </si>
  <si>
    <t>На 31 декабря 2014 года</t>
  </si>
  <si>
    <t>Выпуск обыкновенных акций</t>
  </si>
  <si>
    <t xml:space="preserve">Итого совокупный доход за период </t>
  </si>
  <si>
    <t>Дивиденды объявленные</t>
  </si>
  <si>
    <t>Перевод нераспределенной прибыли в уставный капитал и дополнительно оплаченный капитал</t>
  </si>
  <si>
    <t>На 30 сентября 2015 года</t>
  </si>
  <si>
    <t>На 31 декабря 2015 года</t>
  </si>
  <si>
    <t>На 30 сентября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</si>
</sst>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  <numFmt numFmtId="168" formatCode="mmmm\ yyyy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</cellStyleXfs>
  <cellXfs count="156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 applyAlignment="1">
      <alignment vertical="center"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 wrapText="1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1" fillId="0" borderId="0" xfId="0" applyFont="1" applyFill="1"/>
    <xf numFmtId="165" fontId="12" fillId="0" borderId="0" xfId="8" applyNumberFormat="1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4" xfId="8" applyNumberFormat="1" applyFont="1" applyFill="1" applyBorder="1" applyAlignment="1">
      <alignment horizontal="right"/>
    </xf>
    <xf numFmtId="3" fontId="12" fillId="0" borderId="0" xfId="1" applyNumberFormat="1" applyFont="1" applyFill="1" applyAlignment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165" fontId="12" fillId="2" borderId="0" xfId="8" applyNumberFormat="1" applyFont="1" applyFill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5" xfId="3" applyFont="1" applyBorder="1" applyAlignment="1">
      <alignment vertical="top"/>
    </xf>
    <xf numFmtId="0" fontId="19" fillId="0" borderId="5" xfId="0" applyFont="1" applyBorder="1" applyAlignment="1">
      <alignment horizontal="center" vertical="top" wrapText="1"/>
    </xf>
    <xf numFmtId="168" fontId="19" fillId="0" borderId="5" xfId="0" applyNumberFormat="1" applyFont="1" applyBorder="1" applyAlignment="1">
      <alignment horizontal="center" vertical="top" wrapText="1"/>
    </xf>
    <xf numFmtId="0" fontId="18" fillId="0" borderId="5" xfId="3" applyFont="1" applyBorder="1" applyAlignment="1">
      <alignment horizontal="left" vertical="top"/>
    </xf>
    <xf numFmtId="165" fontId="18" fillId="0" borderId="5" xfId="3" applyNumberFormat="1" applyFont="1" applyFill="1" applyBorder="1" applyAlignment="1"/>
    <xf numFmtId="0" fontId="18" fillId="0" borderId="5" xfId="3" applyFont="1" applyBorder="1" applyAlignment="1">
      <alignment horizontal="left" vertical="top" wrapText="1"/>
    </xf>
    <xf numFmtId="165" fontId="18" fillId="0" borderId="6" xfId="3" applyNumberFormat="1" applyFont="1" applyFill="1" applyBorder="1" applyAlignment="1"/>
    <xf numFmtId="0" fontId="18" fillId="0" borderId="7" xfId="3" applyFont="1" applyBorder="1" applyAlignment="1">
      <alignment horizontal="left" vertical="top" wrapText="1"/>
    </xf>
    <xf numFmtId="165" fontId="18" fillId="0" borderId="8" xfId="3" applyNumberFormat="1" applyFont="1" applyFill="1" applyBorder="1" applyAlignment="1"/>
    <xf numFmtId="0" fontId="17" fillId="0" borderId="5" xfId="3" applyFont="1" applyBorder="1" applyAlignment="1">
      <alignment horizontal="left" vertical="top"/>
    </xf>
    <xf numFmtId="0" fontId="18" fillId="0" borderId="5" xfId="7" applyFont="1" applyBorder="1" applyAlignment="1">
      <alignment horizontal="left" wrapText="1"/>
    </xf>
    <xf numFmtId="0" fontId="18" fillId="0" borderId="0" xfId="7" applyFont="1" applyFill="1" applyBorder="1" applyAlignment="1">
      <alignment horizontal="left" vertical="center" wrapText="1"/>
    </xf>
    <xf numFmtId="165" fontId="18" fillId="0" borderId="9" xfId="3" applyNumberFormat="1" applyFont="1" applyFill="1" applyBorder="1" applyAlignment="1"/>
    <xf numFmtId="2" fontId="18" fillId="0" borderId="5" xfId="3" applyNumberFormat="1" applyFont="1" applyBorder="1" applyAlignment="1">
      <alignment horizontal="left" vertical="top" wrapText="1"/>
    </xf>
    <xf numFmtId="0" fontId="18" fillId="0" borderId="9" xfId="3" applyFont="1" applyBorder="1" applyAlignment="1">
      <alignment horizontal="left" vertical="top"/>
    </xf>
    <xf numFmtId="0" fontId="18" fillId="0" borderId="10" xfId="3" applyFont="1" applyBorder="1" applyAlignment="1">
      <alignment horizontal="left" vertical="top"/>
    </xf>
    <xf numFmtId="165" fontId="18" fillId="0" borderId="10" xfId="3" applyNumberFormat="1" applyFont="1" applyFill="1" applyBorder="1" applyAlignment="1"/>
    <xf numFmtId="0" fontId="17" fillId="0" borderId="8" xfId="3" applyFont="1" applyBorder="1" applyAlignment="1">
      <alignment vertical="top"/>
    </xf>
    <xf numFmtId="0" fontId="18" fillId="0" borderId="5" xfId="3" applyFont="1" applyBorder="1" applyAlignment="1">
      <alignment vertical="top"/>
    </xf>
    <xf numFmtId="0" fontId="18" fillId="0" borderId="11" xfId="3" applyFont="1" applyBorder="1" applyAlignment="1">
      <alignment vertical="top"/>
    </xf>
    <xf numFmtId="0" fontId="18" fillId="0" borderId="12" xfId="3" applyFont="1" applyBorder="1" applyAlignment="1">
      <alignment vertical="top"/>
    </xf>
    <xf numFmtId="165" fontId="18" fillId="0" borderId="13" xfId="3" applyNumberFormat="1" applyFont="1" applyFill="1" applyBorder="1" applyAlignment="1"/>
    <xf numFmtId="165" fontId="18" fillId="2" borderId="5" xfId="3" applyNumberFormat="1" applyFont="1" applyFill="1" applyBorder="1" applyAlignment="1"/>
    <xf numFmtId="0" fontId="18" fillId="0" borderId="6" xfId="3" applyFont="1" applyBorder="1" applyAlignment="1">
      <alignment vertical="top"/>
    </xf>
    <xf numFmtId="165" fontId="18" fillId="2" borderId="6" xfId="3" applyNumberFormat="1" applyFont="1" applyFill="1" applyBorder="1" applyAlignment="1"/>
    <xf numFmtId="165" fontId="18" fillId="2" borderId="9" xfId="3" applyNumberFormat="1" applyFont="1" applyFill="1" applyBorder="1" applyAlignment="1">
      <alignment horizontal="right"/>
    </xf>
    <xf numFmtId="165" fontId="18" fillId="0" borderId="10" xfId="3" applyNumberFormat="1" applyFont="1" applyFill="1" applyBorder="1" applyAlignment="1">
      <alignment horizontal="right"/>
    </xf>
    <xf numFmtId="0" fontId="18" fillId="0" borderId="5" xfId="3" applyFont="1" applyBorder="1" applyAlignment="1">
      <alignment vertical="top" wrapText="1"/>
    </xf>
    <xf numFmtId="165" fontId="17" fillId="0" borderId="5" xfId="3" applyNumberFormat="1" applyFont="1" applyFill="1" applyBorder="1" applyAlignment="1">
      <alignment horizontal="right"/>
    </xf>
    <xf numFmtId="0" fontId="11" fillId="0" borderId="0" xfId="3" applyFont="1" applyBorder="1" applyAlignment="1">
      <alignment vertical="top"/>
    </xf>
    <xf numFmtId="165" fontId="11" fillId="0" borderId="0" xfId="3" applyNumberFormat="1" applyFont="1" applyFill="1" applyBorder="1" applyAlignment="1">
      <alignment horizontal="right"/>
    </xf>
    <xf numFmtId="0" fontId="9" fillId="0" borderId="0" xfId="0" applyFont="1"/>
    <xf numFmtId="0" fontId="16" fillId="0" borderId="0" xfId="0" applyFont="1" applyFill="1"/>
    <xf numFmtId="0" fontId="10" fillId="0" borderId="0" xfId="0" applyFont="1"/>
    <xf numFmtId="0" fontId="20" fillId="0" borderId="0" xfId="0" applyFont="1"/>
    <xf numFmtId="0" fontId="21" fillId="0" borderId="0" xfId="15" quotePrefix="1" applyFont="1" applyAlignment="1">
      <alignment horizontal="left"/>
    </xf>
    <xf numFmtId="0" fontId="3" fillId="0" borderId="0" xfId="15" applyFont="1"/>
    <xf numFmtId="0" fontId="11" fillId="0" borderId="0" xfId="15" quotePrefix="1" applyFont="1" applyAlignment="1">
      <alignment horizontal="left"/>
    </xf>
    <xf numFmtId="0" fontId="10" fillId="0" borderId="0" xfId="15" applyFont="1"/>
    <xf numFmtId="0" fontId="11" fillId="0" borderId="0" xfId="15" applyFont="1"/>
    <xf numFmtId="0" fontId="11" fillId="0" borderId="5" xfId="15" applyFont="1" applyBorder="1" applyAlignment="1">
      <alignment horizontal="right"/>
    </xf>
    <xf numFmtId="0" fontId="11" fillId="0" borderId="5" xfId="15" applyFont="1" applyBorder="1" applyAlignment="1">
      <alignment horizontal="center" wrapText="1"/>
    </xf>
    <xf numFmtId="0" fontId="11" fillId="0" borderId="5" xfId="15" applyFont="1" applyBorder="1" applyAlignment="1">
      <alignment horizontal="center" vertical="center" wrapText="1"/>
    </xf>
    <xf numFmtId="0" fontId="3" fillId="0" borderId="0" xfId="15" applyFont="1" applyBorder="1"/>
    <xf numFmtId="0" fontId="11" fillId="0" borderId="5" xfId="15" applyFont="1" applyBorder="1"/>
    <xf numFmtId="0" fontId="10" fillId="0" borderId="5" xfId="15" applyFont="1" applyBorder="1"/>
    <xf numFmtId="0" fontId="11" fillId="0" borderId="5" xfId="0" applyFont="1" applyBorder="1"/>
    <xf numFmtId="3" fontId="10" fillId="0" borderId="5" xfId="15" applyNumberFormat="1" applyFont="1" applyBorder="1"/>
    <xf numFmtId="165" fontId="10" fillId="0" borderId="5" xfId="8" applyNumberFormat="1" applyFont="1" applyFill="1" applyBorder="1" applyAlignment="1">
      <alignment horizontal="right"/>
    </xf>
    <xf numFmtId="3" fontId="1" fillId="0" borderId="5" xfId="15" applyNumberFormat="1" applyFont="1" applyBorder="1"/>
    <xf numFmtId="0" fontId="10" fillId="0" borderId="5" xfId="15" quotePrefix="1" applyFont="1" applyBorder="1" applyAlignment="1">
      <alignment horizontal="left" wrapText="1"/>
    </xf>
    <xf numFmtId="3" fontId="10" fillId="0" borderId="5" xfId="8" applyNumberFormat="1" applyFont="1" applyFill="1" applyBorder="1" applyAlignment="1">
      <alignment horizontal="right"/>
    </xf>
    <xf numFmtId="165" fontId="11" fillId="0" borderId="5" xfId="8" applyNumberFormat="1" applyFont="1" applyFill="1" applyBorder="1" applyAlignment="1">
      <alignment horizontal="right"/>
    </xf>
    <xf numFmtId="3" fontId="11" fillId="0" borderId="5" xfId="8" applyNumberFormat="1" applyFont="1" applyFill="1" applyBorder="1" applyAlignment="1">
      <alignment horizontal="right"/>
    </xf>
    <xf numFmtId="3" fontId="11" fillId="0" borderId="5" xfId="15" applyNumberFormat="1" applyFont="1" applyBorder="1"/>
    <xf numFmtId="0" fontId="11" fillId="0" borderId="0" xfId="0" applyFont="1" applyBorder="1"/>
    <xf numFmtId="165" fontId="11" fillId="0" borderId="0" xfId="8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1" fillId="0" borderId="0" xfId="15" applyFont="1" applyBorder="1"/>
    <xf numFmtId="0" fontId="10" fillId="0" borderId="0" xfId="15" quotePrefix="1" applyFont="1" applyBorder="1" applyAlignment="1">
      <alignment horizontal="left"/>
    </xf>
    <xf numFmtId="0" fontId="10" fillId="0" borderId="0" xfId="15" applyFont="1" applyBorder="1"/>
    <xf numFmtId="4" fontId="1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2" fillId="0" borderId="0" xfId="0" applyFont="1"/>
    <xf numFmtId="0" fontId="23" fillId="0" borderId="0" xfId="0" applyFont="1"/>
    <xf numFmtId="0" fontId="21" fillId="0" borderId="0" xfId="15" applyFont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1" fillId="0" borderId="0" xfId="15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6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CAP" xfId="1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workbookViewId="0">
      <selection activeCell="B24" sqref="B24"/>
    </sheetView>
  </sheetViews>
  <sheetFormatPr defaultRowHeight="14.25" x14ac:dyDescent="0.2"/>
  <cols>
    <col min="1" max="1" width="58.42578125" style="3" customWidth="1"/>
    <col min="2" max="2" width="20.85546875" style="26" customWidth="1"/>
    <col min="3" max="3" width="24" style="26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146" t="s">
        <v>12</v>
      </c>
      <c r="B1" s="146"/>
      <c r="C1" s="146"/>
    </row>
    <row r="2" spans="1:4" ht="15" x14ac:dyDescent="0.25">
      <c r="A2" s="146" t="s">
        <v>63</v>
      </c>
      <c r="B2" s="146"/>
      <c r="C2" s="146"/>
    </row>
    <row r="3" spans="1:4" ht="12.75" customHeight="1" x14ac:dyDescent="0.2">
      <c r="A3" s="27"/>
    </row>
    <row r="4" spans="1:4" ht="12.75" customHeight="1" x14ac:dyDescent="0.2">
      <c r="A4" s="27"/>
      <c r="B4" s="28" t="s">
        <v>54</v>
      </c>
      <c r="C4" s="31" t="s">
        <v>56</v>
      </c>
      <c r="D4" s="31" t="s">
        <v>56</v>
      </c>
    </row>
    <row r="5" spans="1:4" ht="15" x14ac:dyDescent="0.25">
      <c r="A5" s="27"/>
      <c r="B5" s="30" t="s">
        <v>65</v>
      </c>
      <c r="C5" s="30" t="s">
        <v>64</v>
      </c>
      <c r="D5" s="30" t="s">
        <v>61</v>
      </c>
    </row>
    <row r="6" spans="1:4" ht="15.75" thickBot="1" x14ac:dyDescent="0.3">
      <c r="A6" s="1"/>
      <c r="B6" s="29" t="s">
        <v>55</v>
      </c>
      <c r="C6" s="29" t="s">
        <v>55</v>
      </c>
      <c r="D6" s="29" t="s">
        <v>55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40</v>
      </c>
      <c r="B8" s="17">
        <v>1044797</v>
      </c>
      <c r="C8" s="17">
        <v>901867</v>
      </c>
      <c r="D8" s="17">
        <v>1268581</v>
      </c>
    </row>
    <row r="9" spans="1:4" x14ac:dyDescent="0.2">
      <c r="A9" s="2" t="s">
        <v>37</v>
      </c>
      <c r="B9" s="17">
        <v>1190693</v>
      </c>
      <c r="C9" s="17">
        <v>672040</v>
      </c>
      <c r="D9" s="17">
        <v>700390</v>
      </c>
    </row>
    <row r="10" spans="1:4" x14ac:dyDescent="0.2">
      <c r="A10" s="2" t="s">
        <v>38</v>
      </c>
      <c r="B10" s="17">
        <v>902669</v>
      </c>
      <c r="C10" s="17">
        <v>1446964</v>
      </c>
      <c r="D10" s="17">
        <v>2337287</v>
      </c>
    </row>
    <row r="11" spans="1:4" ht="15" x14ac:dyDescent="0.25">
      <c r="A11" s="5" t="s">
        <v>39</v>
      </c>
      <c r="B11" s="14">
        <f>B8+B9+B10</f>
        <v>3138159</v>
      </c>
      <c r="C11" s="14">
        <f>C8+C9+C10</f>
        <v>3020871</v>
      </c>
      <c r="D11" s="14">
        <f>D8+D9+D10</f>
        <v>4306258</v>
      </c>
    </row>
    <row r="12" spans="1:4" ht="15" x14ac:dyDescent="0.25">
      <c r="A12" s="2" t="s">
        <v>41</v>
      </c>
      <c r="B12" s="14">
        <v>646215</v>
      </c>
      <c r="C12" s="14">
        <v>307970</v>
      </c>
      <c r="D12" s="14">
        <v>312065</v>
      </c>
    </row>
    <row r="13" spans="1:4" ht="32.25" customHeight="1" x14ac:dyDescent="0.2">
      <c r="A13" s="2" t="s">
        <v>49</v>
      </c>
      <c r="B13" s="17">
        <v>509279</v>
      </c>
      <c r="C13" s="17">
        <v>550301</v>
      </c>
      <c r="D13" s="17">
        <v>446902</v>
      </c>
    </row>
    <row r="14" spans="1:4" ht="32.25" customHeight="1" x14ac:dyDescent="0.2">
      <c r="A14" s="2" t="s">
        <v>50</v>
      </c>
      <c r="B14" s="17">
        <v>205762</v>
      </c>
      <c r="C14" s="17">
        <v>446283</v>
      </c>
      <c r="D14" s="17">
        <v>467706</v>
      </c>
    </row>
    <row r="15" spans="1:4" ht="14.25" customHeight="1" x14ac:dyDescent="0.2">
      <c r="A15" s="8" t="s">
        <v>36</v>
      </c>
      <c r="B15" s="33">
        <v>-593</v>
      </c>
      <c r="C15" s="33">
        <v>-1152</v>
      </c>
      <c r="D15" s="33">
        <v>-855</v>
      </c>
    </row>
    <row r="16" spans="1:4" ht="15" customHeight="1" x14ac:dyDescent="0.25">
      <c r="A16" s="5" t="s">
        <v>62</v>
      </c>
      <c r="B16" s="14">
        <f>B14+B15</f>
        <v>205169</v>
      </c>
      <c r="C16" s="14">
        <f>C14+C15</f>
        <v>445131</v>
      </c>
      <c r="D16" s="14">
        <f>D14+D15</f>
        <v>466851</v>
      </c>
    </row>
    <row r="17" spans="1:8" x14ac:dyDescent="0.2">
      <c r="A17" s="8" t="s">
        <v>51</v>
      </c>
      <c r="B17" s="17">
        <v>6090955</v>
      </c>
      <c r="C17" s="17">
        <v>5492412</v>
      </c>
      <c r="D17" s="17">
        <v>5453371</v>
      </c>
    </row>
    <row r="18" spans="1:8" x14ac:dyDescent="0.2">
      <c r="A18" s="8" t="s">
        <v>36</v>
      </c>
      <c r="B18" s="33">
        <v>-389603</v>
      </c>
      <c r="C18" s="33">
        <v>-319944</v>
      </c>
      <c r="D18" s="33">
        <v>-361927</v>
      </c>
      <c r="E18" s="4"/>
    </row>
    <row r="19" spans="1:8" ht="15" x14ac:dyDescent="0.25">
      <c r="A19" s="9" t="s">
        <v>52</v>
      </c>
      <c r="B19" s="15">
        <f>B17+B18</f>
        <v>5701352</v>
      </c>
      <c r="C19" s="15">
        <f>C17+C18</f>
        <v>5172468</v>
      </c>
      <c r="D19" s="15">
        <f>D17+D18</f>
        <v>5091444</v>
      </c>
      <c r="E19" s="4"/>
    </row>
    <row r="20" spans="1:8" ht="15" x14ac:dyDescent="0.25">
      <c r="A20" s="9" t="s">
        <v>25</v>
      </c>
      <c r="B20" s="14">
        <f>B16+B19</f>
        <v>5906521</v>
      </c>
      <c r="C20" s="14">
        <f>C16+C19</f>
        <v>5617599</v>
      </c>
      <c r="D20" s="14">
        <f>D16+D19</f>
        <v>5558295</v>
      </c>
      <c r="E20" s="4"/>
    </row>
    <row r="21" spans="1:8" ht="42.75" x14ac:dyDescent="0.2">
      <c r="A21" s="2" t="s">
        <v>4</v>
      </c>
      <c r="B21" s="33">
        <v>-2129</v>
      </c>
      <c r="C21" s="17">
        <v>840</v>
      </c>
      <c r="D21" s="17"/>
      <c r="E21" s="4"/>
      <c r="H21" s="73"/>
    </row>
    <row r="22" spans="1:8" x14ac:dyDescent="0.2">
      <c r="A22" s="10" t="s">
        <v>48</v>
      </c>
      <c r="B22" s="17">
        <v>0</v>
      </c>
      <c r="C22" s="17">
        <v>0</v>
      </c>
      <c r="D22" s="17"/>
      <c r="E22" s="4"/>
      <c r="H22" s="73"/>
    </row>
    <row r="23" spans="1:8" x14ac:dyDescent="0.2">
      <c r="A23" s="2" t="s">
        <v>1</v>
      </c>
      <c r="B23" s="17">
        <v>480898</v>
      </c>
      <c r="C23" s="17">
        <v>494370</v>
      </c>
      <c r="D23" s="17">
        <v>495181</v>
      </c>
      <c r="H23" s="73"/>
    </row>
    <row r="24" spans="1:8" ht="13.5" customHeight="1" x14ac:dyDescent="0.2">
      <c r="A24" s="2" t="s">
        <v>2</v>
      </c>
      <c r="B24" s="17" t="s">
        <v>67</v>
      </c>
      <c r="C24" s="17">
        <v>192008</v>
      </c>
      <c r="D24" s="17">
        <v>208195</v>
      </c>
      <c r="H24" s="73"/>
    </row>
    <row r="25" spans="1:8" ht="13.5" customHeight="1" x14ac:dyDescent="0.2">
      <c r="A25" s="2"/>
      <c r="B25" s="16"/>
      <c r="D25" s="26"/>
    </row>
    <row r="26" spans="1:8" ht="15.75" thickBot="1" x14ac:dyDescent="0.3">
      <c r="A26" s="5" t="s">
        <v>46</v>
      </c>
      <c r="B26" s="20" t="e">
        <f>B11+B12+B13+B20+B21+B22+B23+B24</f>
        <v>#VALUE!</v>
      </c>
      <c r="C26" s="20">
        <f>C11+C12+C13+C20+C21+C22+C23+C24</f>
        <v>10183959</v>
      </c>
      <c r="D26" s="20">
        <f>D11+D12+D13+D20+D21+D22+D23+D24</f>
        <v>11326896</v>
      </c>
    </row>
    <row r="27" spans="1:8" ht="15.75" thickTop="1" x14ac:dyDescent="0.25">
      <c r="A27" s="5"/>
      <c r="B27" s="21"/>
      <c r="D27" s="26"/>
    </row>
    <row r="28" spans="1:8" ht="15" x14ac:dyDescent="0.25">
      <c r="A28" s="5" t="s">
        <v>47</v>
      </c>
      <c r="B28" s="22"/>
      <c r="D28" s="26"/>
    </row>
    <row r="29" spans="1:8" x14ac:dyDescent="0.2">
      <c r="A29" s="2" t="s">
        <v>3</v>
      </c>
      <c r="B29" s="70"/>
      <c r="C29" s="17"/>
      <c r="D29" s="17"/>
    </row>
    <row r="30" spans="1:8" ht="28.5" x14ac:dyDescent="0.2">
      <c r="A30" s="32" t="s">
        <v>58</v>
      </c>
      <c r="B30" s="70">
        <v>825900</v>
      </c>
      <c r="C30" s="17">
        <v>1546318</v>
      </c>
      <c r="D30" s="17">
        <v>1600927</v>
      </c>
    </row>
    <row r="31" spans="1:8" x14ac:dyDescent="0.2">
      <c r="A31" s="11" t="s">
        <v>57</v>
      </c>
      <c r="B31" s="70">
        <v>8132611</v>
      </c>
      <c r="C31" s="17">
        <v>7125238</v>
      </c>
      <c r="D31" s="17">
        <v>8152527</v>
      </c>
    </row>
    <row r="32" spans="1:8" x14ac:dyDescent="0.2">
      <c r="A32" s="6" t="s">
        <v>24</v>
      </c>
      <c r="B32" s="17">
        <v>723080</v>
      </c>
      <c r="C32" s="17">
        <v>335606</v>
      </c>
      <c r="D32" s="17">
        <v>358874</v>
      </c>
    </row>
    <row r="33" spans="1:4" x14ac:dyDescent="0.2">
      <c r="A33" s="6" t="s">
        <v>21</v>
      </c>
      <c r="B33" s="17">
        <v>250</v>
      </c>
      <c r="C33" s="17">
        <v>1445</v>
      </c>
      <c r="D33" s="17"/>
    </row>
    <row r="34" spans="1:4" x14ac:dyDescent="0.2">
      <c r="A34" s="6" t="s">
        <v>20</v>
      </c>
      <c r="B34" s="17">
        <v>5300</v>
      </c>
      <c r="C34" s="17">
        <v>4020</v>
      </c>
      <c r="D34" s="17">
        <v>4020</v>
      </c>
    </row>
    <row r="35" spans="1:4" ht="42.75" x14ac:dyDescent="0.2">
      <c r="A35" s="2" t="s">
        <v>4</v>
      </c>
      <c r="B35" s="17">
        <v>0</v>
      </c>
      <c r="C35" s="17">
        <v>6805</v>
      </c>
      <c r="D35" s="17">
        <v>6922</v>
      </c>
    </row>
    <row r="36" spans="1:4" x14ac:dyDescent="0.2">
      <c r="A36" s="6" t="s">
        <v>5</v>
      </c>
      <c r="B36" s="17">
        <v>205289</v>
      </c>
      <c r="C36" s="17">
        <v>159246</v>
      </c>
      <c r="D36" s="17">
        <v>183801</v>
      </c>
    </row>
    <row r="37" spans="1:4" x14ac:dyDescent="0.2">
      <c r="A37" s="6"/>
      <c r="B37" s="16"/>
      <c r="D37" s="26"/>
    </row>
    <row r="38" spans="1:4" ht="15" x14ac:dyDescent="0.25">
      <c r="A38" s="5" t="s">
        <v>45</v>
      </c>
      <c r="B38" s="23">
        <f>SUM(B30:B36)</f>
        <v>9892430</v>
      </c>
      <c r="C38" s="23">
        <f>SUM(C30:C36)</f>
        <v>9178678</v>
      </c>
      <c r="D38" s="23">
        <f>SUM(D30:D36)</f>
        <v>10307071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22</v>
      </c>
      <c r="C40" s="17"/>
      <c r="D40" s="17"/>
    </row>
    <row r="41" spans="1:4" x14ac:dyDescent="0.2">
      <c r="A41" s="2" t="s">
        <v>23</v>
      </c>
      <c r="B41" s="17">
        <v>1080814</v>
      </c>
      <c r="C41" s="17">
        <v>921310</v>
      </c>
      <c r="D41" s="17">
        <v>921310</v>
      </c>
    </row>
    <row r="42" spans="1:4" x14ac:dyDescent="0.2">
      <c r="A42" s="2" t="s">
        <v>15</v>
      </c>
      <c r="B42" s="17"/>
      <c r="C42" s="17">
        <v>61</v>
      </c>
      <c r="D42" s="17">
        <v>161</v>
      </c>
    </row>
    <row r="43" spans="1:4" x14ac:dyDescent="0.2">
      <c r="A43" s="2" t="s">
        <v>18</v>
      </c>
      <c r="B43" s="17"/>
      <c r="C43" s="17"/>
      <c r="D43" s="17"/>
    </row>
    <row r="44" spans="1:4" x14ac:dyDescent="0.2">
      <c r="A44" s="2" t="s">
        <v>19</v>
      </c>
      <c r="B44" s="69">
        <v>18401</v>
      </c>
      <c r="C44" s="60">
        <v>83910</v>
      </c>
      <c r="D44" s="60">
        <v>98354</v>
      </c>
    </row>
    <row r="45" spans="1:4" x14ac:dyDescent="0.2">
      <c r="A45" s="2"/>
      <c r="B45" s="18"/>
      <c r="D45" s="26"/>
    </row>
    <row r="46" spans="1:4" ht="15" x14ac:dyDescent="0.25">
      <c r="A46" s="7" t="s">
        <v>43</v>
      </c>
      <c r="B46" s="24">
        <f>SUM(B41:B44)</f>
        <v>1099215</v>
      </c>
      <c r="C46" s="24">
        <f>SUM(C41:C44)</f>
        <v>1005281</v>
      </c>
      <c r="D46" s="24">
        <f>SUM(D41:D44)</f>
        <v>1019825</v>
      </c>
    </row>
    <row r="47" spans="1:4" ht="15" x14ac:dyDescent="0.25">
      <c r="A47" s="7"/>
      <c r="B47" s="24"/>
      <c r="D47" s="26"/>
    </row>
    <row r="48" spans="1:4" ht="15.75" thickBot="1" x14ac:dyDescent="0.3">
      <c r="A48" s="12" t="s">
        <v>44</v>
      </c>
      <c r="B48" s="25">
        <f>B38+B46</f>
        <v>10991645</v>
      </c>
      <c r="C48" s="25">
        <f>C38+C46</f>
        <v>10183959</v>
      </c>
      <c r="D48" s="25">
        <f>D38+D46</f>
        <v>11326896</v>
      </c>
    </row>
    <row r="49" spans="1:4" ht="15.75" thickTop="1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ht="15" x14ac:dyDescent="0.25">
      <c r="A52" s="12"/>
      <c r="B52" s="24"/>
      <c r="C52" s="19"/>
    </row>
    <row r="53" spans="1:4" x14ac:dyDescent="0.2">
      <c r="A53" s="2"/>
    </row>
    <row r="54" spans="1:4" x14ac:dyDescent="0.2">
      <c r="A54" s="13"/>
    </row>
    <row r="55" spans="1:4" x14ac:dyDescent="0.2">
      <c r="A55" s="3" t="s">
        <v>16</v>
      </c>
      <c r="D55" s="65" t="s">
        <v>17</v>
      </c>
    </row>
    <row r="56" spans="1:4" x14ac:dyDescent="0.2">
      <c r="D56" s="65"/>
    </row>
    <row r="57" spans="1:4" x14ac:dyDescent="0.2">
      <c r="D57" s="65"/>
    </row>
    <row r="58" spans="1:4" x14ac:dyDescent="0.2">
      <c r="A58" s="3" t="s">
        <v>11</v>
      </c>
      <c r="D58" s="65" t="s">
        <v>6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selection activeCell="B12" sqref="B12"/>
    </sheetView>
  </sheetViews>
  <sheetFormatPr defaultRowHeight="18" x14ac:dyDescent="0.25"/>
  <cols>
    <col min="1" max="1" width="55" style="3" customWidth="1"/>
    <col min="2" max="2" width="20.42578125" style="3" customWidth="1"/>
    <col min="3" max="3" width="23.5703125" style="3" customWidth="1"/>
    <col min="4" max="5" width="9.140625" style="36"/>
    <col min="6" max="6" width="24.5703125" style="36" customWidth="1"/>
    <col min="7" max="16384" width="9.140625" style="36"/>
  </cols>
  <sheetData>
    <row r="1" spans="1:3" x14ac:dyDescent="0.25">
      <c r="A1" s="146" t="s">
        <v>12</v>
      </c>
      <c r="B1" s="147"/>
      <c r="C1" s="147"/>
    </row>
    <row r="2" spans="1:3" x14ac:dyDescent="0.25">
      <c r="A2" s="148" t="s">
        <v>66</v>
      </c>
      <c r="B2" s="149"/>
      <c r="C2" s="149"/>
    </row>
    <row r="3" spans="1:3" x14ac:dyDescent="0.25">
      <c r="A3" s="71"/>
      <c r="B3" s="72"/>
      <c r="C3" s="72"/>
    </row>
    <row r="4" spans="1:3" ht="24.75" customHeight="1" x14ac:dyDescent="0.25">
      <c r="A4" s="27"/>
      <c r="B4" s="28" t="s">
        <v>54</v>
      </c>
      <c r="C4" s="31" t="s">
        <v>56</v>
      </c>
    </row>
    <row r="5" spans="1:3" x14ac:dyDescent="0.25">
      <c r="A5" s="34"/>
      <c r="B5" s="30" t="s">
        <v>65</v>
      </c>
      <c r="C5" s="30" t="s">
        <v>64</v>
      </c>
    </row>
    <row r="6" spans="1:3" ht="18.75" thickBot="1" x14ac:dyDescent="0.3">
      <c r="A6" s="34"/>
      <c r="B6" s="29" t="s">
        <v>55</v>
      </c>
      <c r="C6" s="29" t="s">
        <v>55</v>
      </c>
    </row>
    <row r="7" spans="1:3" x14ac:dyDescent="0.25">
      <c r="A7" s="34" t="s">
        <v>7</v>
      </c>
      <c r="B7" s="74">
        <v>879066</v>
      </c>
      <c r="C7" s="61">
        <v>861719</v>
      </c>
    </row>
    <row r="8" spans="1:3" x14ac:dyDescent="0.25">
      <c r="A8" s="34" t="s">
        <v>8</v>
      </c>
      <c r="B8" s="74">
        <v>-530735</v>
      </c>
      <c r="C8" s="49">
        <v>-411964</v>
      </c>
    </row>
    <row r="9" spans="1:3" ht="42.75" x14ac:dyDescent="0.25">
      <c r="A9" s="37" t="s">
        <v>32</v>
      </c>
      <c r="B9" s="38">
        <f>SUM(B7:B8)</f>
        <v>348331</v>
      </c>
      <c r="C9" s="38">
        <f>SUM(C7:C8)</f>
        <v>449755</v>
      </c>
    </row>
    <row r="10" spans="1:3" ht="28.5" x14ac:dyDescent="0.25">
      <c r="A10" s="37" t="s">
        <v>42</v>
      </c>
      <c r="B10" s="49">
        <v>-58470</v>
      </c>
      <c r="C10" s="47">
        <v>-67600</v>
      </c>
    </row>
    <row r="11" spans="1:3" x14ac:dyDescent="0.25">
      <c r="A11" s="39" t="s">
        <v>9</v>
      </c>
      <c r="B11" s="40">
        <f>B9+B10</f>
        <v>289861</v>
      </c>
      <c r="C11" s="40">
        <f>C9+C10</f>
        <v>382155</v>
      </c>
    </row>
    <row r="12" spans="1:3" x14ac:dyDescent="0.25">
      <c r="A12" s="41"/>
      <c r="C12" s="42"/>
    </row>
    <row r="13" spans="1:3" x14ac:dyDescent="0.25">
      <c r="A13" s="43" t="s">
        <v>26</v>
      </c>
      <c r="B13" s="75">
        <v>197585</v>
      </c>
      <c r="C13" s="47">
        <v>178948</v>
      </c>
    </row>
    <row r="14" spans="1:3" x14ac:dyDescent="0.25">
      <c r="A14" s="43" t="s">
        <v>27</v>
      </c>
      <c r="B14" s="74">
        <v>-20663</v>
      </c>
      <c r="C14" s="47">
        <v>-2470</v>
      </c>
    </row>
    <row r="15" spans="1:3" x14ac:dyDescent="0.25">
      <c r="A15" s="41" t="s">
        <v>53</v>
      </c>
      <c r="B15" s="76">
        <v>129770</v>
      </c>
      <c r="C15" s="47">
        <v>115939</v>
      </c>
    </row>
    <row r="16" spans="1:3" ht="18.75" customHeight="1" x14ac:dyDescent="0.25">
      <c r="A16" s="41" t="s">
        <v>29</v>
      </c>
      <c r="B16" s="76">
        <v>2306</v>
      </c>
      <c r="C16" s="47">
        <v>1830</v>
      </c>
    </row>
    <row r="17" spans="1:3" x14ac:dyDescent="0.25">
      <c r="A17" s="39" t="s">
        <v>30</v>
      </c>
      <c r="B17" s="45">
        <f>SUM(B13:B16)</f>
        <v>308998</v>
      </c>
      <c r="C17" s="45">
        <f>SUM(C13:C16)</f>
        <v>294247</v>
      </c>
    </row>
    <row r="18" spans="1:3" x14ac:dyDescent="0.25">
      <c r="A18" s="41"/>
      <c r="B18" s="46"/>
      <c r="C18" s="47"/>
    </row>
    <row r="19" spans="1:3" ht="17.25" customHeight="1" x14ac:dyDescent="0.25">
      <c r="A19" s="48" t="s">
        <v>10</v>
      </c>
      <c r="B19" s="49">
        <f>B11+B17</f>
        <v>598859</v>
      </c>
      <c r="C19" s="49">
        <f>C11+C17</f>
        <v>676402</v>
      </c>
    </row>
    <row r="20" spans="1:3" x14ac:dyDescent="0.25">
      <c r="A20" s="50" t="s">
        <v>31</v>
      </c>
      <c r="B20" s="49">
        <v>-587480</v>
      </c>
      <c r="C20" s="63">
        <v>-595016</v>
      </c>
    </row>
    <row r="21" spans="1:3" ht="18.75" thickBot="1" x14ac:dyDescent="0.3">
      <c r="A21" s="66" t="s">
        <v>60</v>
      </c>
      <c r="B21" s="68">
        <f>B19+B20</f>
        <v>11379</v>
      </c>
      <c r="C21" s="68">
        <f t="shared" ref="C21" si="0">C19+C20</f>
        <v>81386</v>
      </c>
    </row>
    <row r="22" spans="1:3" ht="18.75" thickTop="1" x14ac:dyDescent="0.25">
      <c r="A22" s="66"/>
      <c r="B22" s="67"/>
      <c r="C22" s="67"/>
    </row>
    <row r="23" spans="1:3" ht="28.5" x14ac:dyDescent="0.25">
      <c r="A23" s="44" t="s">
        <v>28</v>
      </c>
      <c r="B23" s="49">
        <v>-2558</v>
      </c>
      <c r="C23" s="62">
        <v>-1386</v>
      </c>
    </row>
    <row r="24" spans="1:3" x14ac:dyDescent="0.25">
      <c r="A24" s="50"/>
      <c r="B24" s="49"/>
      <c r="C24" s="63"/>
    </row>
    <row r="25" spans="1:3" ht="18.75" thickBot="1" x14ac:dyDescent="0.3">
      <c r="A25" s="51" t="s">
        <v>13</v>
      </c>
      <c r="B25" s="52">
        <f>B21+B23</f>
        <v>8821</v>
      </c>
      <c r="C25" s="52">
        <f t="shared" ref="C25" si="1">C21+C23</f>
        <v>80000</v>
      </c>
    </row>
    <row r="26" spans="1:3" ht="18.75" thickTop="1" x14ac:dyDescent="0.25">
      <c r="A26" s="51"/>
      <c r="B26" s="53"/>
      <c r="C26" s="47"/>
    </row>
    <row r="27" spans="1:3" x14ac:dyDescent="0.25">
      <c r="A27" s="54" t="s">
        <v>33</v>
      </c>
      <c r="B27" s="64">
        <v>-1530</v>
      </c>
      <c r="C27" s="64">
        <v>-7200</v>
      </c>
    </row>
    <row r="28" spans="1:3" ht="18.75" thickBot="1" x14ac:dyDescent="0.3">
      <c r="A28" s="55" t="s">
        <v>34</v>
      </c>
      <c r="B28" s="56">
        <f>B27+B25</f>
        <v>7291</v>
      </c>
      <c r="C28" s="56">
        <f t="shared" ref="C28" si="2">C27+C25</f>
        <v>72800</v>
      </c>
    </row>
    <row r="29" spans="1:3" ht="18.75" thickTop="1" x14ac:dyDescent="0.25">
      <c r="A29" s="55"/>
      <c r="B29" s="57"/>
      <c r="C29" s="53"/>
    </row>
    <row r="30" spans="1:3" ht="18.75" thickBot="1" x14ac:dyDescent="0.3">
      <c r="A30" s="55" t="s">
        <v>35</v>
      </c>
      <c r="B30" s="56">
        <f>B28</f>
        <v>7291</v>
      </c>
      <c r="C30" s="56">
        <f>C28</f>
        <v>72800</v>
      </c>
    </row>
    <row r="31" spans="1:3" ht="18.75" thickTop="1" x14ac:dyDescent="0.25">
      <c r="A31" s="55" t="s">
        <v>59</v>
      </c>
      <c r="B31" s="58">
        <f>B30/216162885*1000</f>
        <v>3.3729194537720941E-2</v>
      </c>
      <c r="C31" s="58">
        <f>C30/184262051*1000</f>
        <v>0.39508949132450499</v>
      </c>
    </row>
    <row r="32" spans="1:3" x14ac:dyDescent="0.25">
      <c r="A32" s="55"/>
      <c r="B32" s="59"/>
      <c r="C32" s="35"/>
    </row>
    <row r="33" spans="1:3" x14ac:dyDescent="0.25">
      <c r="A33" s="55"/>
      <c r="B33" s="59"/>
      <c r="C33" s="35"/>
    </row>
    <row r="34" spans="1:3" x14ac:dyDescent="0.25">
      <c r="A34" s="55"/>
      <c r="B34" s="59"/>
      <c r="C34" s="35"/>
    </row>
    <row r="35" spans="1:3" x14ac:dyDescent="0.25">
      <c r="B35" s="4"/>
      <c r="C35" s="34"/>
    </row>
    <row r="36" spans="1:3" x14ac:dyDescent="0.25">
      <c r="A36" s="3" t="s">
        <v>16</v>
      </c>
      <c r="C36" s="65" t="s">
        <v>17</v>
      </c>
    </row>
    <row r="37" spans="1:3" x14ac:dyDescent="0.25">
      <c r="C37" s="65"/>
    </row>
    <row r="38" spans="1:3" x14ac:dyDescent="0.25">
      <c r="C38" s="65"/>
    </row>
    <row r="39" spans="1:3" x14ac:dyDescent="0.25">
      <c r="A39" s="3" t="s">
        <v>14</v>
      </c>
      <c r="C39" s="65" t="s">
        <v>6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55"/>
  <sheetViews>
    <sheetView tabSelected="1" topLeftCell="A13" workbookViewId="0">
      <selection activeCell="C19" sqref="C19"/>
    </sheetView>
  </sheetViews>
  <sheetFormatPr defaultRowHeight="12" x14ac:dyDescent="0.2"/>
  <cols>
    <col min="1" max="1" width="64.140625" style="79" customWidth="1"/>
    <col min="2" max="2" width="16.28515625" style="79" customWidth="1"/>
    <col min="3" max="3" width="19.140625" style="79" customWidth="1"/>
    <col min="4" max="4" width="7.85546875" style="79" customWidth="1"/>
    <col min="5" max="256" width="9.140625" style="79"/>
    <col min="257" max="257" width="64.140625" style="79" customWidth="1"/>
    <col min="258" max="258" width="16.28515625" style="79" customWidth="1"/>
    <col min="259" max="259" width="19.140625" style="79" customWidth="1"/>
    <col min="260" max="260" width="7.85546875" style="79" customWidth="1"/>
    <col min="261" max="512" width="9.140625" style="79"/>
    <col min="513" max="513" width="64.140625" style="79" customWidth="1"/>
    <col min="514" max="514" width="16.28515625" style="79" customWidth="1"/>
    <col min="515" max="515" width="19.140625" style="79" customWidth="1"/>
    <col min="516" max="516" width="7.85546875" style="79" customWidth="1"/>
    <col min="517" max="768" width="9.140625" style="79"/>
    <col min="769" max="769" width="64.140625" style="79" customWidth="1"/>
    <col min="770" max="770" width="16.28515625" style="79" customWidth="1"/>
    <col min="771" max="771" width="19.140625" style="79" customWidth="1"/>
    <col min="772" max="772" width="7.85546875" style="79" customWidth="1"/>
    <col min="773" max="1024" width="9.140625" style="79"/>
    <col min="1025" max="1025" width="64.140625" style="79" customWidth="1"/>
    <col min="1026" max="1026" width="16.28515625" style="79" customWidth="1"/>
    <col min="1027" max="1027" width="19.140625" style="79" customWidth="1"/>
    <col min="1028" max="1028" width="7.85546875" style="79" customWidth="1"/>
    <col min="1029" max="1280" width="9.140625" style="79"/>
    <col min="1281" max="1281" width="64.140625" style="79" customWidth="1"/>
    <col min="1282" max="1282" width="16.28515625" style="79" customWidth="1"/>
    <col min="1283" max="1283" width="19.140625" style="79" customWidth="1"/>
    <col min="1284" max="1284" width="7.85546875" style="79" customWidth="1"/>
    <col min="1285" max="1536" width="9.140625" style="79"/>
    <col min="1537" max="1537" width="64.140625" style="79" customWidth="1"/>
    <col min="1538" max="1538" width="16.28515625" style="79" customWidth="1"/>
    <col min="1539" max="1539" width="19.140625" style="79" customWidth="1"/>
    <col min="1540" max="1540" width="7.85546875" style="79" customWidth="1"/>
    <col min="1541" max="1792" width="9.140625" style="79"/>
    <col min="1793" max="1793" width="64.140625" style="79" customWidth="1"/>
    <col min="1794" max="1794" width="16.28515625" style="79" customWidth="1"/>
    <col min="1795" max="1795" width="19.140625" style="79" customWidth="1"/>
    <col min="1796" max="1796" width="7.85546875" style="79" customWidth="1"/>
    <col min="1797" max="2048" width="9.140625" style="79"/>
    <col min="2049" max="2049" width="64.140625" style="79" customWidth="1"/>
    <col min="2050" max="2050" width="16.28515625" style="79" customWidth="1"/>
    <col min="2051" max="2051" width="19.140625" style="79" customWidth="1"/>
    <col min="2052" max="2052" width="7.85546875" style="79" customWidth="1"/>
    <col min="2053" max="2304" width="9.140625" style="79"/>
    <col min="2305" max="2305" width="64.140625" style="79" customWidth="1"/>
    <col min="2306" max="2306" width="16.28515625" style="79" customWidth="1"/>
    <col min="2307" max="2307" width="19.140625" style="79" customWidth="1"/>
    <col min="2308" max="2308" width="7.85546875" style="79" customWidth="1"/>
    <col min="2309" max="2560" width="9.140625" style="79"/>
    <col min="2561" max="2561" width="64.140625" style="79" customWidth="1"/>
    <col min="2562" max="2562" width="16.28515625" style="79" customWidth="1"/>
    <col min="2563" max="2563" width="19.140625" style="79" customWidth="1"/>
    <col min="2564" max="2564" width="7.85546875" style="79" customWidth="1"/>
    <col min="2565" max="2816" width="9.140625" style="79"/>
    <col min="2817" max="2817" width="64.140625" style="79" customWidth="1"/>
    <col min="2818" max="2818" width="16.28515625" style="79" customWidth="1"/>
    <col min="2819" max="2819" width="19.140625" style="79" customWidth="1"/>
    <col min="2820" max="2820" width="7.85546875" style="79" customWidth="1"/>
    <col min="2821" max="3072" width="9.140625" style="79"/>
    <col min="3073" max="3073" width="64.140625" style="79" customWidth="1"/>
    <col min="3074" max="3074" width="16.28515625" style="79" customWidth="1"/>
    <col min="3075" max="3075" width="19.140625" style="79" customWidth="1"/>
    <col min="3076" max="3076" width="7.85546875" style="79" customWidth="1"/>
    <col min="3077" max="3328" width="9.140625" style="79"/>
    <col min="3329" max="3329" width="64.140625" style="79" customWidth="1"/>
    <col min="3330" max="3330" width="16.28515625" style="79" customWidth="1"/>
    <col min="3331" max="3331" width="19.140625" style="79" customWidth="1"/>
    <col min="3332" max="3332" width="7.85546875" style="79" customWidth="1"/>
    <col min="3333" max="3584" width="9.140625" style="79"/>
    <col min="3585" max="3585" width="64.140625" style="79" customWidth="1"/>
    <col min="3586" max="3586" width="16.28515625" style="79" customWidth="1"/>
    <col min="3587" max="3587" width="19.140625" style="79" customWidth="1"/>
    <col min="3588" max="3588" width="7.85546875" style="79" customWidth="1"/>
    <col min="3589" max="3840" width="9.140625" style="79"/>
    <col min="3841" max="3841" width="64.140625" style="79" customWidth="1"/>
    <col min="3842" max="3842" width="16.28515625" style="79" customWidth="1"/>
    <col min="3843" max="3843" width="19.140625" style="79" customWidth="1"/>
    <col min="3844" max="3844" width="7.85546875" style="79" customWidth="1"/>
    <col min="3845" max="4096" width="9.140625" style="79"/>
    <col min="4097" max="4097" width="64.140625" style="79" customWidth="1"/>
    <col min="4098" max="4098" width="16.28515625" style="79" customWidth="1"/>
    <col min="4099" max="4099" width="19.140625" style="79" customWidth="1"/>
    <col min="4100" max="4100" width="7.85546875" style="79" customWidth="1"/>
    <col min="4101" max="4352" width="9.140625" style="79"/>
    <col min="4353" max="4353" width="64.140625" style="79" customWidth="1"/>
    <col min="4354" max="4354" width="16.28515625" style="79" customWidth="1"/>
    <col min="4355" max="4355" width="19.140625" style="79" customWidth="1"/>
    <col min="4356" max="4356" width="7.85546875" style="79" customWidth="1"/>
    <col min="4357" max="4608" width="9.140625" style="79"/>
    <col min="4609" max="4609" width="64.140625" style="79" customWidth="1"/>
    <col min="4610" max="4610" width="16.28515625" style="79" customWidth="1"/>
    <col min="4611" max="4611" width="19.140625" style="79" customWidth="1"/>
    <col min="4612" max="4612" width="7.85546875" style="79" customWidth="1"/>
    <col min="4613" max="4864" width="9.140625" style="79"/>
    <col min="4865" max="4865" width="64.140625" style="79" customWidth="1"/>
    <col min="4866" max="4866" width="16.28515625" style="79" customWidth="1"/>
    <col min="4867" max="4867" width="19.140625" style="79" customWidth="1"/>
    <col min="4868" max="4868" width="7.85546875" style="79" customWidth="1"/>
    <col min="4869" max="5120" width="9.140625" style="79"/>
    <col min="5121" max="5121" width="64.140625" style="79" customWidth="1"/>
    <col min="5122" max="5122" width="16.28515625" style="79" customWidth="1"/>
    <col min="5123" max="5123" width="19.140625" style="79" customWidth="1"/>
    <col min="5124" max="5124" width="7.85546875" style="79" customWidth="1"/>
    <col min="5125" max="5376" width="9.140625" style="79"/>
    <col min="5377" max="5377" width="64.140625" style="79" customWidth="1"/>
    <col min="5378" max="5378" width="16.28515625" style="79" customWidth="1"/>
    <col min="5379" max="5379" width="19.140625" style="79" customWidth="1"/>
    <col min="5380" max="5380" width="7.85546875" style="79" customWidth="1"/>
    <col min="5381" max="5632" width="9.140625" style="79"/>
    <col min="5633" max="5633" width="64.140625" style="79" customWidth="1"/>
    <col min="5634" max="5634" width="16.28515625" style="79" customWidth="1"/>
    <col min="5635" max="5635" width="19.140625" style="79" customWidth="1"/>
    <col min="5636" max="5636" width="7.85546875" style="79" customWidth="1"/>
    <col min="5637" max="5888" width="9.140625" style="79"/>
    <col min="5889" max="5889" width="64.140625" style="79" customWidth="1"/>
    <col min="5890" max="5890" width="16.28515625" style="79" customWidth="1"/>
    <col min="5891" max="5891" width="19.140625" style="79" customWidth="1"/>
    <col min="5892" max="5892" width="7.85546875" style="79" customWidth="1"/>
    <col min="5893" max="6144" width="9.140625" style="79"/>
    <col min="6145" max="6145" width="64.140625" style="79" customWidth="1"/>
    <col min="6146" max="6146" width="16.28515625" style="79" customWidth="1"/>
    <col min="6147" max="6147" width="19.140625" style="79" customWidth="1"/>
    <col min="6148" max="6148" width="7.85546875" style="79" customWidth="1"/>
    <col min="6149" max="6400" width="9.140625" style="79"/>
    <col min="6401" max="6401" width="64.140625" style="79" customWidth="1"/>
    <col min="6402" max="6402" width="16.28515625" style="79" customWidth="1"/>
    <col min="6403" max="6403" width="19.140625" style="79" customWidth="1"/>
    <col min="6404" max="6404" width="7.85546875" style="79" customWidth="1"/>
    <col min="6405" max="6656" width="9.140625" style="79"/>
    <col min="6657" max="6657" width="64.140625" style="79" customWidth="1"/>
    <col min="6658" max="6658" width="16.28515625" style="79" customWidth="1"/>
    <col min="6659" max="6659" width="19.140625" style="79" customWidth="1"/>
    <col min="6660" max="6660" width="7.85546875" style="79" customWidth="1"/>
    <col min="6661" max="6912" width="9.140625" style="79"/>
    <col min="6913" max="6913" width="64.140625" style="79" customWidth="1"/>
    <col min="6914" max="6914" width="16.28515625" style="79" customWidth="1"/>
    <col min="6915" max="6915" width="19.140625" style="79" customWidth="1"/>
    <col min="6916" max="6916" width="7.85546875" style="79" customWidth="1"/>
    <col min="6917" max="7168" width="9.140625" style="79"/>
    <col min="7169" max="7169" width="64.140625" style="79" customWidth="1"/>
    <col min="7170" max="7170" width="16.28515625" style="79" customWidth="1"/>
    <col min="7171" max="7171" width="19.140625" style="79" customWidth="1"/>
    <col min="7172" max="7172" width="7.85546875" style="79" customWidth="1"/>
    <col min="7173" max="7424" width="9.140625" style="79"/>
    <col min="7425" max="7425" width="64.140625" style="79" customWidth="1"/>
    <col min="7426" max="7426" width="16.28515625" style="79" customWidth="1"/>
    <col min="7427" max="7427" width="19.140625" style="79" customWidth="1"/>
    <col min="7428" max="7428" width="7.85546875" style="79" customWidth="1"/>
    <col min="7429" max="7680" width="9.140625" style="79"/>
    <col min="7681" max="7681" width="64.140625" style="79" customWidth="1"/>
    <col min="7682" max="7682" width="16.28515625" style="79" customWidth="1"/>
    <col min="7683" max="7683" width="19.140625" style="79" customWidth="1"/>
    <col min="7684" max="7684" width="7.85546875" style="79" customWidth="1"/>
    <col min="7685" max="7936" width="9.140625" style="79"/>
    <col min="7937" max="7937" width="64.140625" style="79" customWidth="1"/>
    <col min="7938" max="7938" width="16.28515625" style="79" customWidth="1"/>
    <col min="7939" max="7939" width="19.140625" style="79" customWidth="1"/>
    <col min="7940" max="7940" width="7.85546875" style="79" customWidth="1"/>
    <col min="7941" max="8192" width="9.140625" style="79"/>
    <col min="8193" max="8193" width="64.140625" style="79" customWidth="1"/>
    <col min="8194" max="8194" width="16.28515625" style="79" customWidth="1"/>
    <col min="8195" max="8195" width="19.140625" style="79" customWidth="1"/>
    <col min="8196" max="8196" width="7.85546875" style="79" customWidth="1"/>
    <col min="8197" max="8448" width="9.140625" style="79"/>
    <col min="8449" max="8449" width="64.140625" style="79" customWidth="1"/>
    <col min="8450" max="8450" width="16.28515625" style="79" customWidth="1"/>
    <col min="8451" max="8451" width="19.140625" style="79" customWidth="1"/>
    <col min="8452" max="8452" width="7.85546875" style="79" customWidth="1"/>
    <col min="8453" max="8704" width="9.140625" style="79"/>
    <col min="8705" max="8705" width="64.140625" style="79" customWidth="1"/>
    <col min="8706" max="8706" width="16.28515625" style="79" customWidth="1"/>
    <col min="8707" max="8707" width="19.140625" style="79" customWidth="1"/>
    <col min="8708" max="8708" width="7.85546875" style="79" customWidth="1"/>
    <col min="8709" max="8960" width="9.140625" style="79"/>
    <col min="8961" max="8961" width="64.140625" style="79" customWidth="1"/>
    <col min="8962" max="8962" width="16.28515625" style="79" customWidth="1"/>
    <col min="8963" max="8963" width="19.140625" style="79" customWidth="1"/>
    <col min="8964" max="8964" width="7.85546875" style="79" customWidth="1"/>
    <col min="8965" max="9216" width="9.140625" style="79"/>
    <col min="9217" max="9217" width="64.140625" style="79" customWidth="1"/>
    <col min="9218" max="9218" width="16.28515625" style="79" customWidth="1"/>
    <col min="9219" max="9219" width="19.140625" style="79" customWidth="1"/>
    <col min="9220" max="9220" width="7.85546875" style="79" customWidth="1"/>
    <col min="9221" max="9472" width="9.140625" style="79"/>
    <col min="9473" max="9473" width="64.140625" style="79" customWidth="1"/>
    <col min="9474" max="9474" width="16.28515625" style="79" customWidth="1"/>
    <col min="9475" max="9475" width="19.140625" style="79" customWidth="1"/>
    <col min="9476" max="9476" width="7.85546875" style="79" customWidth="1"/>
    <col min="9477" max="9728" width="9.140625" style="79"/>
    <col min="9729" max="9729" width="64.140625" style="79" customWidth="1"/>
    <col min="9730" max="9730" width="16.28515625" style="79" customWidth="1"/>
    <col min="9731" max="9731" width="19.140625" style="79" customWidth="1"/>
    <col min="9732" max="9732" width="7.85546875" style="79" customWidth="1"/>
    <col min="9733" max="9984" width="9.140625" style="79"/>
    <col min="9985" max="9985" width="64.140625" style="79" customWidth="1"/>
    <col min="9986" max="9986" width="16.28515625" style="79" customWidth="1"/>
    <col min="9987" max="9987" width="19.140625" style="79" customWidth="1"/>
    <col min="9988" max="9988" width="7.85546875" style="79" customWidth="1"/>
    <col min="9989" max="10240" width="9.140625" style="79"/>
    <col min="10241" max="10241" width="64.140625" style="79" customWidth="1"/>
    <col min="10242" max="10242" width="16.28515625" style="79" customWidth="1"/>
    <col min="10243" max="10243" width="19.140625" style="79" customWidth="1"/>
    <col min="10244" max="10244" width="7.85546875" style="79" customWidth="1"/>
    <col min="10245" max="10496" width="9.140625" style="79"/>
    <col min="10497" max="10497" width="64.140625" style="79" customWidth="1"/>
    <col min="10498" max="10498" width="16.28515625" style="79" customWidth="1"/>
    <col min="10499" max="10499" width="19.140625" style="79" customWidth="1"/>
    <col min="10500" max="10500" width="7.85546875" style="79" customWidth="1"/>
    <col min="10501" max="10752" width="9.140625" style="79"/>
    <col min="10753" max="10753" width="64.140625" style="79" customWidth="1"/>
    <col min="10754" max="10754" width="16.28515625" style="79" customWidth="1"/>
    <col min="10755" max="10755" width="19.140625" style="79" customWidth="1"/>
    <col min="10756" max="10756" width="7.85546875" style="79" customWidth="1"/>
    <col min="10757" max="11008" width="9.140625" style="79"/>
    <col min="11009" max="11009" width="64.140625" style="79" customWidth="1"/>
    <col min="11010" max="11010" width="16.28515625" style="79" customWidth="1"/>
    <col min="11011" max="11011" width="19.140625" style="79" customWidth="1"/>
    <col min="11012" max="11012" width="7.85546875" style="79" customWidth="1"/>
    <col min="11013" max="11264" width="9.140625" style="79"/>
    <col min="11265" max="11265" width="64.140625" style="79" customWidth="1"/>
    <col min="11266" max="11266" width="16.28515625" style="79" customWidth="1"/>
    <col min="11267" max="11267" width="19.140625" style="79" customWidth="1"/>
    <col min="11268" max="11268" width="7.85546875" style="79" customWidth="1"/>
    <col min="11269" max="11520" width="9.140625" style="79"/>
    <col min="11521" max="11521" width="64.140625" style="79" customWidth="1"/>
    <col min="11522" max="11522" width="16.28515625" style="79" customWidth="1"/>
    <col min="11523" max="11523" width="19.140625" style="79" customWidth="1"/>
    <col min="11524" max="11524" width="7.85546875" style="79" customWidth="1"/>
    <col min="11525" max="11776" width="9.140625" style="79"/>
    <col min="11777" max="11777" width="64.140625" style="79" customWidth="1"/>
    <col min="11778" max="11778" width="16.28515625" style="79" customWidth="1"/>
    <col min="11779" max="11779" width="19.140625" style="79" customWidth="1"/>
    <col min="11780" max="11780" width="7.85546875" style="79" customWidth="1"/>
    <col min="11781" max="12032" width="9.140625" style="79"/>
    <col min="12033" max="12033" width="64.140625" style="79" customWidth="1"/>
    <col min="12034" max="12034" width="16.28515625" style="79" customWidth="1"/>
    <col min="12035" max="12035" width="19.140625" style="79" customWidth="1"/>
    <col min="12036" max="12036" width="7.85546875" style="79" customWidth="1"/>
    <col min="12037" max="12288" width="9.140625" style="79"/>
    <col min="12289" max="12289" width="64.140625" style="79" customWidth="1"/>
    <col min="12290" max="12290" width="16.28515625" style="79" customWidth="1"/>
    <col min="12291" max="12291" width="19.140625" style="79" customWidth="1"/>
    <col min="12292" max="12292" width="7.85546875" style="79" customWidth="1"/>
    <col min="12293" max="12544" width="9.140625" style="79"/>
    <col min="12545" max="12545" width="64.140625" style="79" customWidth="1"/>
    <col min="12546" max="12546" width="16.28515625" style="79" customWidth="1"/>
    <col min="12547" max="12547" width="19.140625" style="79" customWidth="1"/>
    <col min="12548" max="12548" width="7.85546875" style="79" customWidth="1"/>
    <col min="12549" max="12800" width="9.140625" style="79"/>
    <col min="12801" max="12801" width="64.140625" style="79" customWidth="1"/>
    <col min="12802" max="12802" width="16.28515625" style="79" customWidth="1"/>
    <col min="12803" max="12803" width="19.140625" style="79" customWidth="1"/>
    <col min="12804" max="12804" width="7.85546875" style="79" customWidth="1"/>
    <col min="12805" max="13056" width="9.140625" style="79"/>
    <col min="13057" max="13057" width="64.140625" style="79" customWidth="1"/>
    <col min="13058" max="13058" width="16.28515625" style="79" customWidth="1"/>
    <col min="13059" max="13059" width="19.140625" style="79" customWidth="1"/>
    <col min="13060" max="13060" width="7.85546875" style="79" customWidth="1"/>
    <col min="13061" max="13312" width="9.140625" style="79"/>
    <col min="13313" max="13313" width="64.140625" style="79" customWidth="1"/>
    <col min="13314" max="13314" width="16.28515625" style="79" customWidth="1"/>
    <col min="13315" max="13315" width="19.140625" style="79" customWidth="1"/>
    <col min="13316" max="13316" width="7.85546875" style="79" customWidth="1"/>
    <col min="13317" max="13568" width="9.140625" style="79"/>
    <col min="13569" max="13569" width="64.140625" style="79" customWidth="1"/>
    <col min="13570" max="13570" width="16.28515625" style="79" customWidth="1"/>
    <col min="13571" max="13571" width="19.140625" style="79" customWidth="1"/>
    <col min="13572" max="13572" width="7.85546875" style="79" customWidth="1"/>
    <col min="13573" max="13824" width="9.140625" style="79"/>
    <col min="13825" max="13825" width="64.140625" style="79" customWidth="1"/>
    <col min="13826" max="13826" width="16.28515625" style="79" customWidth="1"/>
    <col min="13827" max="13827" width="19.140625" style="79" customWidth="1"/>
    <col min="13828" max="13828" width="7.85546875" style="79" customWidth="1"/>
    <col min="13829" max="14080" width="9.140625" style="79"/>
    <col min="14081" max="14081" width="64.140625" style="79" customWidth="1"/>
    <col min="14082" max="14082" width="16.28515625" style="79" customWidth="1"/>
    <col min="14083" max="14083" width="19.140625" style="79" customWidth="1"/>
    <col min="14084" max="14084" width="7.85546875" style="79" customWidth="1"/>
    <col min="14085" max="14336" width="9.140625" style="79"/>
    <col min="14337" max="14337" width="64.140625" style="79" customWidth="1"/>
    <col min="14338" max="14338" width="16.28515625" style="79" customWidth="1"/>
    <col min="14339" max="14339" width="19.140625" style="79" customWidth="1"/>
    <col min="14340" max="14340" width="7.85546875" style="79" customWidth="1"/>
    <col min="14341" max="14592" width="9.140625" style="79"/>
    <col min="14593" max="14593" width="64.140625" style="79" customWidth="1"/>
    <col min="14594" max="14594" width="16.28515625" style="79" customWidth="1"/>
    <col min="14595" max="14595" width="19.140625" style="79" customWidth="1"/>
    <col min="14596" max="14596" width="7.85546875" style="79" customWidth="1"/>
    <col min="14597" max="14848" width="9.140625" style="79"/>
    <col min="14849" max="14849" width="64.140625" style="79" customWidth="1"/>
    <col min="14850" max="14850" width="16.28515625" style="79" customWidth="1"/>
    <col min="14851" max="14851" width="19.140625" style="79" customWidth="1"/>
    <col min="14852" max="14852" width="7.85546875" style="79" customWidth="1"/>
    <col min="14853" max="15104" width="9.140625" style="79"/>
    <col min="15105" max="15105" width="64.140625" style="79" customWidth="1"/>
    <col min="15106" max="15106" width="16.28515625" style="79" customWidth="1"/>
    <col min="15107" max="15107" width="19.140625" style="79" customWidth="1"/>
    <col min="15108" max="15108" width="7.85546875" style="79" customWidth="1"/>
    <col min="15109" max="15360" width="9.140625" style="79"/>
    <col min="15361" max="15361" width="64.140625" style="79" customWidth="1"/>
    <col min="15362" max="15362" width="16.28515625" style="79" customWidth="1"/>
    <col min="15363" max="15363" width="19.140625" style="79" customWidth="1"/>
    <col min="15364" max="15364" width="7.85546875" style="79" customWidth="1"/>
    <col min="15365" max="15616" width="9.140625" style="79"/>
    <col min="15617" max="15617" width="64.140625" style="79" customWidth="1"/>
    <col min="15618" max="15618" width="16.28515625" style="79" customWidth="1"/>
    <col min="15619" max="15619" width="19.140625" style="79" customWidth="1"/>
    <col min="15620" max="15620" width="7.85546875" style="79" customWidth="1"/>
    <col min="15621" max="15872" width="9.140625" style="79"/>
    <col min="15873" max="15873" width="64.140625" style="79" customWidth="1"/>
    <col min="15874" max="15874" width="16.28515625" style="79" customWidth="1"/>
    <col min="15875" max="15875" width="19.140625" style="79" customWidth="1"/>
    <col min="15876" max="15876" width="7.85546875" style="79" customWidth="1"/>
    <col min="15877" max="16128" width="9.140625" style="79"/>
    <col min="16129" max="16129" width="64.140625" style="79" customWidth="1"/>
    <col min="16130" max="16130" width="16.28515625" style="79" customWidth="1"/>
    <col min="16131" max="16131" width="19.140625" style="79" customWidth="1"/>
    <col min="16132" max="16132" width="7.85546875" style="79" customWidth="1"/>
    <col min="16133" max="16384" width="9.140625" style="79"/>
  </cols>
  <sheetData>
    <row r="1" spans="1:3" ht="12.75" x14ac:dyDescent="0.2">
      <c r="A1" s="77"/>
      <c r="B1" s="78"/>
      <c r="C1" s="78"/>
    </row>
    <row r="2" spans="1:3" x14ac:dyDescent="0.2">
      <c r="A2" s="150" t="s">
        <v>68</v>
      </c>
      <c r="B2" s="151"/>
      <c r="C2" s="151"/>
    </row>
    <row r="3" spans="1:3" x14ac:dyDescent="0.2">
      <c r="A3" s="150" t="s">
        <v>69</v>
      </c>
      <c r="B3" s="151"/>
      <c r="C3" s="152"/>
    </row>
    <row r="5" spans="1:3" ht="25.5" customHeight="1" x14ac:dyDescent="0.2">
      <c r="A5" s="80"/>
      <c r="B5" s="81" t="s">
        <v>70</v>
      </c>
      <c r="C5" s="81" t="s">
        <v>71</v>
      </c>
    </row>
    <row r="6" spans="1:3" x14ac:dyDescent="0.2">
      <c r="A6" s="80" t="s">
        <v>72</v>
      </c>
      <c r="B6" s="82" t="s">
        <v>73</v>
      </c>
      <c r="C6" s="82" t="s">
        <v>73</v>
      </c>
    </row>
    <row r="7" spans="1:3" x14ac:dyDescent="0.2">
      <c r="A7" s="83" t="s">
        <v>74</v>
      </c>
      <c r="B7" s="84">
        <v>895838</v>
      </c>
      <c r="C7" s="84">
        <v>897488</v>
      </c>
    </row>
    <row r="8" spans="1:3" x14ac:dyDescent="0.2">
      <c r="A8" s="83" t="s">
        <v>75</v>
      </c>
      <c r="B8" s="84">
        <v>-525837</v>
      </c>
      <c r="C8" s="84">
        <v>-411706</v>
      </c>
    </row>
    <row r="9" spans="1:3" x14ac:dyDescent="0.2">
      <c r="A9" s="83" t="s">
        <v>76</v>
      </c>
      <c r="B9" s="84">
        <v>197009</v>
      </c>
      <c r="C9" s="84">
        <v>181898</v>
      </c>
    </row>
    <row r="10" spans="1:3" x14ac:dyDescent="0.2">
      <c r="A10" s="83" t="s">
        <v>77</v>
      </c>
      <c r="B10" s="84">
        <v>-20693</v>
      </c>
      <c r="C10" s="84">
        <v>-2478</v>
      </c>
    </row>
    <row r="11" spans="1:3" x14ac:dyDescent="0.2">
      <c r="A11" s="83" t="s">
        <v>78</v>
      </c>
      <c r="B11" s="84">
        <v>129293</v>
      </c>
      <c r="C11" s="84">
        <v>111072</v>
      </c>
    </row>
    <row r="12" spans="1:3" ht="36" x14ac:dyDescent="0.2">
      <c r="A12" s="85" t="s">
        <v>79</v>
      </c>
      <c r="B12" s="84">
        <v>0</v>
      </c>
      <c r="C12" s="84">
        <v>0</v>
      </c>
    </row>
    <row r="13" spans="1:3" x14ac:dyDescent="0.2">
      <c r="A13" s="85" t="s">
        <v>80</v>
      </c>
      <c r="B13" s="84">
        <v>1843</v>
      </c>
      <c r="C13" s="84">
        <v>827</v>
      </c>
    </row>
    <row r="14" spans="1:3" x14ac:dyDescent="0.2">
      <c r="A14" s="85" t="s">
        <v>81</v>
      </c>
      <c r="B14" s="86">
        <v>-504318</v>
      </c>
      <c r="C14" s="86">
        <v>-528806</v>
      </c>
    </row>
    <row r="15" spans="1:3" ht="24" x14ac:dyDescent="0.2">
      <c r="A15" s="87" t="s">
        <v>82</v>
      </c>
      <c r="B15" s="84">
        <f>SUM(B7:B14)</f>
        <v>173135</v>
      </c>
      <c r="C15" s="84">
        <v>248295</v>
      </c>
    </row>
    <row r="16" spans="1:3" x14ac:dyDescent="0.2">
      <c r="A16" s="85" t="s">
        <v>83</v>
      </c>
      <c r="B16" s="88"/>
      <c r="C16" s="88"/>
    </row>
    <row r="17" spans="1:3" x14ac:dyDescent="0.2">
      <c r="A17" s="89" t="s">
        <v>84</v>
      </c>
      <c r="B17" s="84"/>
      <c r="C17" s="84"/>
    </row>
    <row r="18" spans="1:3" ht="24" x14ac:dyDescent="0.2">
      <c r="A18" s="90" t="s">
        <v>4</v>
      </c>
      <c r="B18" s="84">
        <v>2129</v>
      </c>
      <c r="C18" s="84">
        <v>0</v>
      </c>
    </row>
    <row r="19" spans="1:3" x14ac:dyDescent="0.2">
      <c r="A19" s="83" t="s">
        <v>85</v>
      </c>
      <c r="B19" s="84">
        <v>-3401</v>
      </c>
      <c r="C19" s="84">
        <v>181576</v>
      </c>
    </row>
    <row r="20" spans="1:3" x14ac:dyDescent="0.2">
      <c r="A20" s="91" t="s">
        <v>86</v>
      </c>
      <c r="B20" s="84">
        <v>24352</v>
      </c>
      <c r="C20" s="84">
        <v>0</v>
      </c>
    </row>
    <row r="21" spans="1:3" x14ac:dyDescent="0.2">
      <c r="A21" s="85" t="s">
        <v>87</v>
      </c>
      <c r="B21" s="84">
        <v>185227</v>
      </c>
      <c r="C21" s="84">
        <v>137425</v>
      </c>
    </row>
    <row r="22" spans="1:3" x14ac:dyDescent="0.2">
      <c r="A22" s="85" t="s">
        <v>88</v>
      </c>
      <c r="B22" s="84">
        <v>-699319</v>
      </c>
      <c r="C22" s="84">
        <v>-399261</v>
      </c>
    </row>
    <row r="23" spans="1:3" x14ac:dyDescent="0.2">
      <c r="A23" s="85" t="s">
        <v>2</v>
      </c>
      <c r="B23" s="84">
        <v>-11071</v>
      </c>
      <c r="C23" s="84">
        <v>1865</v>
      </c>
    </row>
    <row r="24" spans="1:3" x14ac:dyDescent="0.2">
      <c r="A24" s="89" t="s">
        <v>89</v>
      </c>
      <c r="B24" s="84"/>
      <c r="C24" s="84"/>
    </row>
    <row r="25" spans="1:3" x14ac:dyDescent="0.2">
      <c r="A25" s="85" t="s">
        <v>90</v>
      </c>
      <c r="B25" s="84">
        <v>-458204</v>
      </c>
      <c r="C25" s="84">
        <v>-51066</v>
      </c>
    </row>
    <row r="26" spans="1:3" ht="19.5" customHeight="1" x14ac:dyDescent="0.2">
      <c r="A26" s="85" t="s">
        <v>91</v>
      </c>
      <c r="B26" s="84">
        <v>64795</v>
      </c>
      <c r="C26" s="84">
        <v>512322</v>
      </c>
    </row>
    <row r="27" spans="1:3" ht="24" x14ac:dyDescent="0.2">
      <c r="A27" s="90" t="s">
        <v>4</v>
      </c>
      <c r="B27" s="84">
        <v>0</v>
      </c>
      <c r="C27" s="84">
        <v>4913</v>
      </c>
    </row>
    <row r="28" spans="1:3" ht="12.75" thickBot="1" x14ac:dyDescent="0.25">
      <c r="A28" s="85" t="s">
        <v>5</v>
      </c>
      <c r="B28" s="92">
        <v>-47714</v>
      </c>
      <c r="C28" s="92">
        <v>-18771</v>
      </c>
    </row>
    <row r="29" spans="1:3" ht="24" x14ac:dyDescent="0.2">
      <c r="A29" s="93" t="s">
        <v>92</v>
      </c>
      <c r="B29" s="88">
        <f>SUM(B15:B28)</f>
        <v>-770071</v>
      </c>
      <c r="C29" s="88">
        <v>617298</v>
      </c>
    </row>
    <row r="30" spans="1:3" ht="12.75" thickBot="1" x14ac:dyDescent="0.25">
      <c r="A30" s="94" t="s">
        <v>93</v>
      </c>
      <c r="B30" s="92">
        <v>1320</v>
      </c>
      <c r="C30" s="92">
        <v>-8879</v>
      </c>
    </row>
    <row r="31" spans="1:3" ht="12.75" thickBot="1" x14ac:dyDescent="0.25">
      <c r="A31" s="95" t="s">
        <v>94</v>
      </c>
      <c r="B31" s="96">
        <f>B29+B30</f>
        <v>-768751</v>
      </c>
      <c r="C31" s="96">
        <v>608419</v>
      </c>
    </row>
    <row r="32" spans="1:3" x14ac:dyDescent="0.2">
      <c r="A32" s="97" t="s">
        <v>95</v>
      </c>
      <c r="B32" s="88"/>
      <c r="C32" s="88"/>
    </row>
    <row r="33" spans="1:3" x14ac:dyDescent="0.2">
      <c r="A33" s="98" t="s">
        <v>96</v>
      </c>
      <c r="B33" s="84">
        <v>-67123</v>
      </c>
      <c r="C33" s="84">
        <v>-71727</v>
      </c>
    </row>
    <row r="34" spans="1:3" x14ac:dyDescent="0.2">
      <c r="A34" s="98" t="s">
        <v>97</v>
      </c>
      <c r="B34" s="84">
        <v>463</v>
      </c>
      <c r="C34" s="84">
        <v>1157</v>
      </c>
    </row>
    <row r="35" spans="1:3" x14ac:dyDescent="0.2">
      <c r="A35" s="98" t="s">
        <v>98</v>
      </c>
      <c r="B35" s="84">
        <v>-150548</v>
      </c>
      <c r="C35" s="84">
        <v>-8780</v>
      </c>
    </row>
    <row r="36" spans="1:3" ht="12.75" thickBot="1" x14ac:dyDescent="0.25">
      <c r="A36" s="99" t="s">
        <v>99</v>
      </c>
      <c r="B36" s="84">
        <v>7430</v>
      </c>
      <c r="C36" s="92">
        <v>0</v>
      </c>
    </row>
    <row r="37" spans="1:3" ht="12.75" thickBot="1" x14ac:dyDescent="0.25">
      <c r="A37" s="100" t="s">
        <v>100</v>
      </c>
      <c r="B37" s="92">
        <f>SUM(B33:B36)</f>
        <v>-209778</v>
      </c>
      <c r="C37" s="101">
        <f>SUM(C33:C36)</f>
        <v>-79350</v>
      </c>
    </row>
    <row r="38" spans="1:3" x14ac:dyDescent="0.2">
      <c r="A38" s="80" t="s">
        <v>101</v>
      </c>
      <c r="B38" s="88"/>
      <c r="C38" s="84"/>
    </row>
    <row r="39" spans="1:3" x14ac:dyDescent="0.2">
      <c r="A39" s="98" t="s">
        <v>102</v>
      </c>
      <c r="B39" s="84">
        <v>322073</v>
      </c>
      <c r="C39" s="84">
        <v>22291</v>
      </c>
    </row>
    <row r="40" spans="1:3" x14ac:dyDescent="0.2">
      <c r="A40" s="98" t="s">
        <v>103</v>
      </c>
      <c r="B40" s="102">
        <v>2777</v>
      </c>
      <c r="C40" s="102">
        <v>0</v>
      </c>
    </row>
    <row r="41" spans="1:3" x14ac:dyDescent="0.2">
      <c r="A41" s="103" t="s">
        <v>104</v>
      </c>
      <c r="B41" s="104">
        <v>0</v>
      </c>
      <c r="C41" s="102">
        <v>0</v>
      </c>
    </row>
    <row r="42" spans="1:3" x14ac:dyDescent="0.2">
      <c r="A42" s="83" t="s">
        <v>15</v>
      </c>
      <c r="B42" s="104">
        <v>0</v>
      </c>
      <c r="C42" s="104">
        <v>61</v>
      </c>
    </row>
    <row r="43" spans="1:3" ht="12.75" thickBot="1" x14ac:dyDescent="0.25">
      <c r="A43" s="94" t="s">
        <v>105</v>
      </c>
      <c r="B43" s="105">
        <v>-109</v>
      </c>
      <c r="C43" s="105">
        <v>-178</v>
      </c>
    </row>
    <row r="44" spans="1:3" ht="12.75" thickBot="1" x14ac:dyDescent="0.25">
      <c r="A44" s="95" t="s">
        <v>106</v>
      </c>
      <c r="B44" s="106">
        <f>SUM(B39:B43)</f>
        <v>324741</v>
      </c>
      <c r="C44" s="106">
        <f>SUM(C39:C43)</f>
        <v>22174</v>
      </c>
    </row>
    <row r="45" spans="1:3" ht="24" x14ac:dyDescent="0.2">
      <c r="A45" s="107" t="s">
        <v>107</v>
      </c>
      <c r="B45" s="84">
        <v>-2586</v>
      </c>
      <c r="C45" s="84">
        <v>-26069</v>
      </c>
    </row>
    <row r="46" spans="1:3" x14ac:dyDescent="0.2">
      <c r="A46" s="107" t="s">
        <v>108</v>
      </c>
      <c r="B46" s="84">
        <f>B31+B37+B44+B45</f>
        <v>-656374</v>
      </c>
      <c r="C46" s="84">
        <f>C31+C37+C44+C45</f>
        <v>525174</v>
      </c>
    </row>
    <row r="47" spans="1:3" x14ac:dyDescent="0.2">
      <c r="A47" s="98" t="s">
        <v>109</v>
      </c>
      <c r="B47" s="84">
        <v>3794533</v>
      </c>
      <c r="C47" s="84">
        <v>2495697</v>
      </c>
    </row>
    <row r="48" spans="1:3" x14ac:dyDescent="0.2">
      <c r="A48" s="80" t="s">
        <v>110</v>
      </c>
      <c r="B48" s="108">
        <f>SUM(B46:B47)</f>
        <v>3138159</v>
      </c>
      <c r="C48" s="108">
        <f>SUM(C46:C47)</f>
        <v>3020871</v>
      </c>
    </row>
    <row r="49" spans="1:234" ht="15" x14ac:dyDescent="0.25">
      <c r="A49" s="109"/>
      <c r="B49" s="110"/>
      <c r="C49" s="110"/>
    </row>
    <row r="50" spans="1:234" ht="14.25" x14ac:dyDescent="0.2">
      <c r="A50" s="111"/>
      <c r="B50" s="4"/>
      <c r="C50" s="3"/>
      <c r="D50" s="111"/>
      <c r="E50" s="111"/>
      <c r="F50" s="112"/>
      <c r="H50" s="111"/>
      <c r="I50" s="112"/>
      <c r="J50" s="112"/>
      <c r="L50" s="111"/>
      <c r="M50" s="112"/>
      <c r="N50" s="112"/>
      <c r="P50" s="111"/>
      <c r="Q50" s="112"/>
      <c r="R50" s="112"/>
      <c r="T50" s="111"/>
      <c r="U50" s="112"/>
      <c r="V50" s="112"/>
      <c r="X50" s="111"/>
      <c r="Y50" s="112"/>
      <c r="Z50" s="112"/>
      <c r="AB50" s="111"/>
      <c r="AC50" s="112"/>
      <c r="AD50" s="112"/>
      <c r="AF50" s="111"/>
      <c r="AG50" s="112"/>
      <c r="AH50" s="112"/>
      <c r="AJ50" s="111"/>
      <c r="AK50" s="112"/>
      <c r="AL50" s="112"/>
      <c r="AN50" s="111"/>
      <c r="AO50" s="112"/>
      <c r="AP50" s="112"/>
      <c r="AR50" s="111"/>
      <c r="AS50" s="112"/>
      <c r="AT50" s="112"/>
      <c r="AV50" s="111"/>
      <c r="AW50" s="112"/>
      <c r="AX50" s="112"/>
      <c r="AZ50" s="111"/>
      <c r="BA50" s="112"/>
      <c r="BB50" s="112"/>
      <c r="BD50" s="111"/>
      <c r="BE50" s="112"/>
      <c r="BF50" s="112"/>
      <c r="BH50" s="111"/>
      <c r="BI50" s="112"/>
      <c r="BJ50" s="112"/>
      <c r="BL50" s="111"/>
      <c r="BM50" s="112"/>
      <c r="BN50" s="112"/>
      <c r="BP50" s="111"/>
      <c r="BQ50" s="112"/>
      <c r="BR50" s="112"/>
      <c r="BT50" s="111"/>
      <c r="BU50" s="112"/>
      <c r="BV50" s="112"/>
      <c r="BX50" s="111"/>
      <c r="BY50" s="112"/>
      <c r="BZ50" s="112"/>
      <c r="CB50" s="111"/>
      <c r="CC50" s="112"/>
      <c r="CD50" s="112"/>
      <c r="CF50" s="111"/>
      <c r="CG50" s="112"/>
      <c r="CH50" s="112"/>
      <c r="CJ50" s="111"/>
      <c r="CK50" s="112"/>
      <c r="CL50" s="112"/>
      <c r="CN50" s="111"/>
      <c r="CO50" s="112"/>
      <c r="CP50" s="112"/>
      <c r="CR50" s="111"/>
      <c r="CS50" s="112"/>
      <c r="CT50" s="112"/>
      <c r="CV50" s="111"/>
      <c r="CW50" s="112"/>
      <c r="CX50" s="112"/>
      <c r="CZ50" s="111"/>
      <c r="DA50" s="112"/>
      <c r="DB50" s="112"/>
      <c r="DD50" s="111"/>
      <c r="DE50" s="112"/>
      <c r="DF50" s="112"/>
      <c r="DH50" s="111"/>
      <c r="DI50" s="112"/>
      <c r="DJ50" s="112"/>
      <c r="DL50" s="111"/>
      <c r="DM50" s="112"/>
      <c r="DN50" s="112"/>
      <c r="DP50" s="111"/>
      <c r="DQ50" s="112"/>
      <c r="DR50" s="112"/>
      <c r="DT50" s="111"/>
      <c r="DU50" s="112"/>
      <c r="DV50" s="112"/>
      <c r="DX50" s="111"/>
      <c r="DY50" s="112"/>
      <c r="DZ50" s="112"/>
      <c r="EB50" s="111"/>
      <c r="EC50" s="112"/>
      <c r="ED50" s="112"/>
      <c r="EF50" s="111"/>
      <c r="EG50" s="112"/>
      <c r="EH50" s="112"/>
      <c r="EJ50" s="111"/>
      <c r="EK50" s="112"/>
      <c r="EL50" s="112"/>
      <c r="EN50" s="111"/>
      <c r="EO50" s="112"/>
      <c r="EP50" s="112"/>
      <c r="ER50" s="111"/>
      <c r="ES50" s="112"/>
      <c r="ET50" s="112"/>
      <c r="EV50" s="111"/>
      <c r="EW50" s="112"/>
      <c r="EX50" s="112"/>
      <c r="EZ50" s="111"/>
      <c r="FA50" s="112"/>
      <c r="FB50" s="112"/>
      <c r="FD50" s="111"/>
      <c r="FE50" s="112"/>
      <c r="FF50" s="112"/>
      <c r="FH50" s="111"/>
      <c r="FI50" s="112"/>
      <c r="FJ50" s="112"/>
      <c r="FL50" s="111"/>
      <c r="FM50" s="112"/>
      <c r="FN50" s="112"/>
      <c r="FP50" s="111"/>
      <c r="FQ50" s="112"/>
      <c r="FR50" s="112"/>
      <c r="FT50" s="111"/>
      <c r="FU50" s="112"/>
      <c r="FV50" s="112"/>
      <c r="FX50" s="111"/>
      <c r="FY50" s="112"/>
      <c r="FZ50" s="112"/>
      <c r="GB50" s="111"/>
      <c r="GC50" s="112"/>
      <c r="GD50" s="112"/>
      <c r="GF50" s="111"/>
      <c r="GG50" s="112"/>
      <c r="GH50" s="112"/>
      <c r="GJ50" s="111"/>
      <c r="GK50" s="112"/>
      <c r="GL50" s="112"/>
      <c r="GN50" s="111"/>
      <c r="GO50" s="112"/>
      <c r="GP50" s="112"/>
      <c r="GR50" s="111"/>
      <c r="GS50" s="112"/>
      <c r="GT50" s="112"/>
      <c r="GV50" s="111"/>
      <c r="GW50" s="112"/>
      <c r="GX50" s="112"/>
      <c r="GZ50" s="111"/>
      <c r="HA50" s="112"/>
      <c r="HB50" s="112"/>
      <c r="HD50" s="111"/>
      <c r="HE50" s="112"/>
      <c r="HF50" s="112"/>
      <c r="HH50" s="111"/>
      <c r="HI50" s="112"/>
      <c r="HJ50" s="112"/>
      <c r="HL50" s="111"/>
      <c r="HM50" s="112"/>
      <c r="HN50" s="112"/>
      <c r="HP50" s="111"/>
      <c r="HQ50" s="112"/>
      <c r="HR50" s="112"/>
      <c r="HT50" s="111"/>
      <c r="HU50" s="112"/>
      <c r="HV50" s="112"/>
      <c r="HX50" s="111"/>
      <c r="HY50" s="112"/>
      <c r="HZ50" s="112"/>
    </row>
    <row r="51" spans="1:234" ht="14.25" x14ac:dyDescent="0.2">
      <c r="A51" s="111" t="s">
        <v>16</v>
      </c>
      <c r="B51" s="4"/>
      <c r="C51" s="111" t="s">
        <v>17</v>
      </c>
      <c r="D51" s="111"/>
      <c r="E51" s="111"/>
      <c r="F51" s="112"/>
      <c r="H51" s="111"/>
      <c r="I51" s="112"/>
      <c r="J51" s="112"/>
      <c r="L51" s="111"/>
      <c r="M51" s="112"/>
      <c r="N51" s="112"/>
      <c r="P51" s="111"/>
      <c r="Q51" s="112"/>
      <c r="R51" s="112"/>
      <c r="T51" s="111"/>
      <c r="U51" s="112"/>
      <c r="V51" s="112"/>
      <c r="X51" s="111"/>
      <c r="Y51" s="112"/>
      <c r="Z51" s="112"/>
      <c r="AB51" s="111"/>
      <c r="AC51" s="112"/>
      <c r="AD51" s="112"/>
      <c r="AF51" s="111"/>
      <c r="AG51" s="112"/>
      <c r="AH51" s="112"/>
      <c r="AJ51" s="111"/>
      <c r="AK51" s="112"/>
      <c r="AL51" s="112"/>
      <c r="AN51" s="111"/>
      <c r="AO51" s="112"/>
      <c r="AP51" s="112"/>
      <c r="AR51" s="111"/>
      <c r="AS51" s="112"/>
      <c r="AT51" s="112"/>
      <c r="AV51" s="111"/>
      <c r="AW51" s="112"/>
      <c r="AX51" s="112"/>
      <c r="AZ51" s="111"/>
      <c r="BA51" s="112"/>
      <c r="BB51" s="112"/>
      <c r="BD51" s="111"/>
      <c r="BE51" s="112"/>
      <c r="BF51" s="112"/>
      <c r="BH51" s="111"/>
      <c r="BI51" s="112"/>
      <c r="BJ51" s="112"/>
      <c r="BL51" s="111"/>
      <c r="BM51" s="112"/>
      <c r="BN51" s="112"/>
      <c r="BP51" s="111"/>
      <c r="BQ51" s="112"/>
      <c r="BR51" s="112"/>
      <c r="BT51" s="111"/>
      <c r="BU51" s="112"/>
      <c r="BV51" s="112"/>
      <c r="BX51" s="111"/>
      <c r="BY51" s="112"/>
      <c r="BZ51" s="112"/>
      <c r="CB51" s="111"/>
      <c r="CC51" s="112"/>
      <c r="CD51" s="112"/>
      <c r="CF51" s="111"/>
      <c r="CG51" s="112"/>
      <c r="CH51" s="112"/>
      <c r="CJ51" s="111"/>
      <c r="CK51" s="112"/>
      <c r="CL51" s="112"/>
      <c r="CN51" s="111"/>
      <c r="CO51" s="112"/>
      <c r="CP51" s="112"/>
      <c r="CR51" s="111"/>
      <c r="CS51" s="112"/>
      <c r="CT51" s="112"/>
      <c r="CV51" s="111"/>
      <c r="CW51" s="112"/>
      <c r="CX51" s="112"/>
      <c r="CZ51" s="111"/>
      <c r="DA51" s="112"/>
      <c r="DB51" s="112"/>
      <c r="DD51" s="111"/>
      <c r="DE51" s="112"/>
      <c r="DF51" s="112"/>
      <c r="DH51" s="111"/>
      <c r="DI51" s="112"/>
      <c r="DJ51" s="112"/>
      <c r="DL51" s="111"/>
      <c r="DM51" s="112"/>
      <c r="DN51" s="112"/>
      <c r="DP51" s="111"/>
      <c r="DQ51" s="112"/>
      <c r="DR51" s="112"/>
      <c r="DT51" s="111"/>
      <c r="DU51" s="112"/>
      <c r="DV51" s="112"/>
      <c r="DX51" s="111"/>
      <c r="DY51" s="112"/>
      <c r="DZ51" s="112"/>
      <c r="EB51" s="111"/>
      <c r="EC51" s="112"/>
      <c r="ED51" s="112"/>
      <c r="EF51" s="111"/>
      <c r="EG51" s="112"/>
      <c r="EH51" s="112"/>
      <c r="EJ51" s="111"/>
      <c r="EK51" s="112"/>
      <c r="EL51" s="112"/>
      <c r="EN51" s="111"/>
      <c r="EO51" s="112"/>
      <c r="EP51" s="112"/>
      <c r="ER51" s="111"/>
      <c r="ES51" s="112"/>
      <c r="ET51" s="112"/>
      <c r="EV51" s="111"/>
      <c r="EW51" s="112"/>
      <c r="EX51" s="112"/>
      <c r="EZ51" s="111"/>
      <c r="FA51" s="112"/>
      <c r="FB51" s="112"/>
      <c r="FD51" s="111"/>
      <c r="FE51" s="112"/>
      <c r="FF51" s="112"/>
      <c r="FH51" s="111"/>
      <c r="FI51" s="112"/>
      <c r="FJ51" s="112"/>
      <c r="FL51" s="111"/>
      <c r="FM51" s="112"/>
      <c r="FN51" s="112"/>
      <c r="FP51" s="111"/>
      <c r="FQ51" s="112"/>
      <c r="FR51" s="112"/>
      <c r="FT51" s="111"/>
      <c r="FU51" s="112"/>
      <c r="FV51" s="112"/>
      <c r="FX51" s="111"/>
      <c r="FY51" s="112"/>
      <c r="FZ51" s="112"/>
      <c r="GB51" s="111"/>
      <c r="GC51" s="112"/>
      <c r="GD51" s="112"/>
      <c r="GF51" s="111"/>
      <c r="GG51" s="112"/>
      <c r="GH51" s="112"/>
      <c r="GJ51" s="111"/>
      <c r="GK51" s="112"/>
      <c r="GL51" s="112"/>
      <c r="GN51" s="111"/>
      <c r="GO51" s="112"/>
      <c r="GP51" s="112"/>
      <c r="GR51" s="111"/>
      <c r="GS51" s="112"/>
      <c r="GT51" s="112"/>
      <c r="GV51" s="111"/>
      <c r="GW51" s="112"/>
      <c r="GX51" s="112"/>
      <c r="GZ51" s="111"/>
      <c r="HA51" s="112"/>
      <c r="HB51" s="112"/>
      <c r="HD51" s="111"/>
      <c r="HE51" s="112"/>
      <c r="HF51" s="112"/>
      <c r="HH51" s="111"/>
      <c r="HI51" s="112"/>
      <c r="HJ51" s="112"/>
      <c r="HL51" s="111"/>
      <c r="HM51" s="112"/>
      <c r="HN51" s="112"/>
      <c r="HP51" s="111"/>
      <c r="HQ51" s="112"/>
      <c r="HR51" s="112"/>
      <c r="HT51" s="111"/>
      <c r="HU51" s="112"/>
      <c r="HV51" s="112"/>
      <c r="HX51" s="111"/>
      <c r="HY51" s="112"/>
      <c r="HZ51" s="112"/>
    </row>
    <row r="52" spans="1:234" ht="14.25" x14ac:dyDescent="0.2">
      <c r="A52" s="111"/>
      <c r="B52" s="3"/>
      <c r="C52" s="111"/>
      <c r="D52" s="111"/>
      <c r="E52" s="111"/>
      <c r="F52" s="112"/>
      <c r="H52" s="111"/>
      <c r="I52" s="112"/>
      <c r="J52" s="112"/>
      <c r="L52" s="111"/>
      <c r="M52" s="112"/>
      <c r="N52" s="112"/>
      <c r="P52" s="111"/>
      <c r="Q52" s="112"/>
      <c r="R52" s="112"/>
      <c r="T52" s="111"/>
      <c r="U52" s="112"/>
      <c r="V52" s="112"/>
      <c r="X52" s="111"/>
      <c r="Y52" s="112"/>
      <c r="Z52" s="112"/>
      <c r="AB52" s="111"/>
      <c r="AC52" s="112"/>
      <c r="AD52" s="112"/>
      <c r="AF52" s="111"/>
      <c r="AG52" s="112"/>
      <c r="AH52" s="112"/>
      <c r="AJ52" s="111"/>
      <c r="AK52" s="112"/>
      <c r="AL52" s="112"/>
      <c r="AN52" s="111"/>
      <c r="AO52" s="112"/>
      <c r="AP52" s="112"/>
      <c r="AR52" s="111"/>
      <c r="AS52" s="112"/>
      <c r="AT52" s="112"/>
      <c r="AV52" s="111"/>
      <c r="AW52" s="112"/>
      <c r="AX52" s="112"/>
      <c r="AZ52" s="111"/>
      <c r="BA52" s="112"/>
      <c r="BB52" s="112"/>
      <c r="BD52" s="111"/>
      <c r="BE52" s="112"/>
      <c r="BF52" s="112"/>
      <c r="BH52" s="111"/>
      <c r="BI52" s="112"/>
      <c r="BJ52" s="112"/>
      <c r="BL52" s="111"/>
      <c r="BM52" s="112"/>
      <c r="BN52" s="112"/>
      <c r="BP52" s="111"/>
      <c r="BQ52" s="112"/>
      <c r="BR52" s="112"/>
      <c r="BT52" s="111"/>
      <c r="BU52" s="112"/>
      <c r="BV52" s="112"/>
      <c r="BX52" s="111"/>
      <c r="BY52" s="112"/>
      <c r="BZ52" s="112"/>
      <c r="CB52" s="111"/>
      <c r="CC52" s="112"/>
      <c r="CD52" s="112"/>
      <c r="CF52" s="111"/>
      <c r="CG52" s="112"/>
      <c r="CH52" s="112"/>
      <c r="CJ52" s="111"/>
      <c r="CK52" s="112"/>
      <c r="CL52" s="112"/>
      <c r="CN52" s="111"/>
      <c r="CO52" s="112"/>
      <c r="CP52" s="112"/>
      <c r="CR52" s="111"/>
      <c r="CS52" s="112"/>
      <c r="CT52" s="112"/>
      <c r="CV52" s="111"/>
      <c r="CW52" s="112"/>
      <c r="CX52" s="112"/>
      <c r="CZ52" s="111"/>
      <c r="DA52" s="112"/>
      <c r="DB52" s="112"/>
      <c r="DD52" s="111"/>
      <c r="DE52" s="112"/>
      <c r="DF52" s="112"/>
      <c r="DH52" s="111"/>
      <c r="DI52" s="112"/>
      <c r="DJ52" s="112"/>
      <c r="DL52" s="111"/>
      <c r="DM52" s="112"/>
      <c r="DN52" s="112"/>
      <c r="DP52" s="111"/>
      <c r="DQ52" s="112"/>
      <c r="DR52" s="112"/>
      <c r="DT52" s="111"/>
      <c r="DU52" s="112"/>
      <c r="DV52" s="112"/>
      <c r="DX52" s="111"/>
      <c r="DY52" s="112"/>
      <c r="DZ52" s="112"/>
      <c r="EB52" s="111"/>
      <c r="EC52" s="112"/>
      <c r="ED52" s="112"/>
      <c r="EF52" s="111"/>
      <c r="EG52" s="112"/>
      <c r="EH52" s="112"/>
      <c r="EJ52" s="111"/>
      <c r="EK52" s="112"/>
      <c r="EL52" s="112"/>
      <c r="EN52" s="111"/>
      <c r="EO52" s="112"/>
      <c r="EP52" s="112"/>
      <c r="ER52" s="111"/>
      <c r="ES52" s="112"/>
      <c r="ET52" s="112"/>
      <c r="EV52" s="111"/>
      <c r="EW52" s="112"/>
      <c r="EX52" s="112"/>
      <c r="EZ52" s="111"/>
      <c r="FA52" s="112"/>
      <c r="FB52" s="112"/>
      <c r="FD52" s="111"/>
      <c r="FE52" s="112"/>
      <c r="FF52" s="112"/>
      <c r="FH52" s="111"/>
      <c r="FI52" s="112"/>
      <c r="FJ52" s="112"/>
      <c r="FL52" s="111"/>
      <c r="FM52" s="112"/>
      <c r="FN52" s="112"/>
      <c r="FP52" s="111"/>
      <c r="FQ52" s="112"/>
      <c r="FR52" s="112"/>
      <c r="FT52" s="111"/>
      <c r="FU52" s="112"/>
      <c r="FV52" s="112"/>
      <c r="FX52" s="111"/>
      <c r="FY52" s="112"/>
      <c r="FZ52" s="112"/>
      <c r="GB52" s="111"/>
      <c r="GC52" s="112"/>
      <c r="GD52" s="112"/>
      <c r="GF52" s="111"/>
      <c r="GG52" s="112"/>
      <c r="GH52" s="112"/>
      <c r="GJ52" s="111"/>
      <c r="GK52" s="112"/>
      <c r="GL52" s="112"/>
      <c r="GN52" s="111"/>
      <c r="GO52" s="112"/>
      <c r="GP52" s="112"/>
      <c r="GR52" s="111"/>
      <c r="GS52" s="112"/>
      <c r="GT52" s="112"/>
      <c r="GV52" s="111"/>
      <c r="GW52" s="112"/>
      <c r="GX52" s="112"/>
      <c r="GZ52" s="111"/>
      <c r="HA52" s="112"/>
      <c r="HB52" s="112"/>
      <c r="HD52" s="111"/>
      <c r="HE52" s="112"/>
      <c r="HF52" s="112"/>
      <c r="HH52" s="111"/>
      <c r="HI52" s="112"/>
      <c r="HJ52" s="112"/>
      <c r="HL52" s="111"/>
      <c r="HM52" s="112"/>
      <c r="HN52" s="112"/>
      <c r="HP52" s="111"/>
      <c r="HQ52" s="112"/>
      <c r="HR52" s="112"/>
      <c r="HT52" s="111"/>
      <c r="HU52" s="112"/>
      <c r="HV52" s="112"/>
      <c r="HX52" s="111"/>
      <c r="HY52" s="112"/>
      <c r="HZ52" s="112"/>
    </row>
    <row r="53" spans="1:234" ht="14.25" x14ac:dyDescent="0.2">
      <c r="A53" s="111"/>
      <c r="B53" s="3"/>
      <c r="C53" s="111"/>
      <c r="D53" s="111"/>
      <c r="E53" s="111"/>
      <c r="F53" s="112"/>
      <c r="H53" s="111"/>
      <c r="I53" s="112"/>
      <c r="J53" s="112"/>
      <c r="L53" s="111"/>
      <c r="M53" s="112"/>
      <c r="N53" s="112"/>
      <c r="P53" s="111"/>
      <c r="Q53" s="112"/>
      <c r="R53" s="112"/>
      <c r="T53" s="111"/>
      <c r="U53" s="112"/>
      <c r="V53" s="112"/>
      <c r="X53" s="111"/>
      <c r="Y53" s="112"/>
      <c r="Z53" s="112"/>
      <c r="AB53" s="111"/>
      <c r="AC53" s="112"/>
      <c r="AD53" s="112"/>
      <c r="AF53" s="111"/>
      <c r="AG53" s="112"/>
      <c r="AH53" s="112"/>
      <c r="AJ53" s="111"/>
      <c r="AK53" s="112"/>
      <c r="AL53" s="112"/>
      <c r="AN53" s="111"/>
      <c r="AO53" s="112"/>
      <c r="AP53" s="112"/>
      <c r="AR53" s="111"/>
      <c r="AS53" s="112"/>
      <c r="AT53" s="112"/>
      <c r="AV53" s="111"/>
      <c r="AW53" s="112"/>
      <c r="AX53" s="112"/>
      <c r="AZ53" s="111"/>
      <c r="BA53" s="112"/>
      <c r="BB53" s="112"/>
      <c r="BD53" s="111"/>
      <c r="BE53" s="112"/>
      <c r="BF53" s="112"/>
      <c r="BH53" s="111"/>
      <c r="BI53" s="112"/>
      <c r="BJ53" s="112"/>
      <c r="BL53" s="111"/>
      <c r="BM53" s="112"/>
      <c r="BN53" s="112"/>
      <c r="BP53" s="111"/>
      <c r="BQ53" s="112"/>
      <c r="BR53" s="112"/>
      <c r="BT53" s="111"/>
      <c r="BU53" s="112"/>
      <c r="BV53" s="112"/>
      <c r="BX53" s="111"/>
      <c r="BY53" s="112"/>
      <c r="BZ53" s="112"/>
      <c r="CB53" s="111"/>
      <c r="CC53" s="112"/>
      <c r="CD53" s="112"/>
      <c r="CF53" s="111"/>
      <c r="CG53" s="112"/>
      <c r="CH53" s="112"/>
      <c r="CJ53" s="111"/>
      <c r="CK53" s="112"/>
      <c r="CL53" s="112"/>
      <c r="CN53" s="111"/>
      <c r="CO53" s="112"/>
      <c r="CP53" s="112"/>
      <c r="CR53" s="111"/>
      <c r="CS53" s="112"/>
      <c r="CT53" s="112"/>
      <c r="CV53" s="111"/>
      <c r="CW53" s="112"/>
      <c r="CX53" s="112"/>
      <c r="CZ53" s="111"/>
      <c r="DA53" s="112"/>
      <c r="DB53" s="112"/>
      <c r="DD53" s="111"/>
      <c r="DE53" s="112"/>
      <c r="DF53" s="112"/>
      <c r="DH53" s="111"/>
      <c r="DI53" s="112"/>
      <c r="DJ53" s="112"/>
      <c r="DL53" s="111"/>
      <c r="DM53" s="112"/>
      <c r="DN53" s="112"/>
      <c r="DP53" s="111"/>
      <c r="DQ53" s="112"/>
      <c r="DR53" s="112"/>
      <c r="DT53" s="111"/>
      <c r="DU53" s="112"/>
      <c r="DV53" s="112"/>
      <c r="DX53" s="111"/>
      <c r="DY53" s="112"/>
      <c r="DZ53" s="112"/>
      <c r="EB53" s="111"/>
      <c r="EC53" s="112"/>
      <c r="ED53" s="112"/>
      <c r="EF53" s="111"/>
      <c r="EG53" s="112"/>
      <c r="EH53" s="112"/>
      <c r="EJ53" s="111"/>
      <c r="EK53" s="112"/>
      <c r="EL53" s="112"/>
      <c r="EN53" s="111"/>
      <c r="EO53" s="112"/>
      <c r="EP53" s="112"/>
      <c r="ER53" s="111"/>
      <c r="ES53" s="112"/>
      <c r="ET53" s="112"/>
      <c r="EV53" s="111"/>
      <c r="EW53" s="112"/>
      <c r="EX53" s="112"/>
      <c r="EZ53" s="111"/>
      <c r="FA53" s="112"/>
      <c r="FB53" s="112"/>
      <c r="FD53" s="111"/>
      <c r="FE53" s="112"/>
      <c r="FF53" s="112"/>
      <c r="FH53" s="111"/>
      <c r="FI53" s="112"/>
      <c r="FJ53" s="112"/>
      <c r="FL53" s="111"/>
      <c r="FM53" s="112"/>
      <c r="FN53" s="112"/>
      <c r="FP53" s="111"/>
      <c r="FQ53" s="112"/>
      <c r="FR53" s="112"/>
      <c r="FT53" s="111"/>
      <c r="FU53" s="112"/>
      <c r="FV53" s="112"/>
      <c r="FX53" s="111"/>
      <c r="FY53" s="112"/>
      <c r="FZ53" s="112"/>
      <c r="GB53" s="111"/>
      <c r="GC53" s="112"/>
      <c r="GD53" s="112"/>
      <c r="GF53" s="111"/>
      <c r="GG53" s="112"/>
      <c r="GH53" s="112"/>
      <c r="GJ53" s="111"/>
      <c r="GK53" s="112"/>
      <c r="GL53" s="112"/>
      <c r="GN53" s="111"/>
      <c r="GO53" s="112"/>
      <c r="GP53" s="112"/>
      <c r="GR53" s="111"/>
      <c r="GS53" s="112"/>
      <c r="GT53" s="112"/>
      <c r="GV53" s="111"/>
      <c r="GW53" s="112"/>
      <c r="GX53" s="112"/>
      <c r="GZ53" s="111"/>
      <c r="HA53" s="112"/>
      <c r="HB53" s="112"/>
      <c r="HD53" s="111"/>
      <c r="HE53" s="112"/>
      <c r="HF53" s="112"/>
      <c r="HH53" s="111"/>
      <c r="HI53" s="112"/>
      <c r="HJ53" s="112"/>
      <c r="HL53" s="111"/>
      <c r="HM53" s="112"/>
      <c r="HN53" s="112"/>
      <c r="HP53" s="111"/>
      <c r="HQ53" s="112"/>
      <c r="HR53" s="112"/>
      <c r="HT53" s="111"/>
      <c r="HU53" s="112"/>
      <c r="HV53" s="112"/>
      <c r="HX53" s="111"/>
      <c r="HY53" s="112"/>
      <c r="HZ53" s="112"/>
    </row>
    <row r="54" spans="1:234" ht="14.25" x14ac:dyDescent="0.2">
      <c r="A54" s="111" t="s">
        <v>11</v>
      </c>
      <c r="B54" s="113"/>
      <c r="C54" s="111" t="s">
        <v>6</v>
      </c>
    </row>
    <row r="55" spans="1:234" ht="14.25" x14ac:dyDescent="0.2">
      <c r="A55" s="111"/>
      <c r="B55" s="111"/>
      <c r="C55" s="111"/>
    </row>
  </sheetData>
  <mergeCells count="2"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I19" sqref="I19"/>
    </sheetView>
  </sheetViews>
  <sheetFormatPr defaultRowHeight="12.75" x14ac:dyDescent="0.2"/>
  <cols>
    <col min="1" max="1" width="32.28515625" style="116" customWidth="1"/>
    <col min="2" max="2" width="12.7109375" style="116" customWidth="1"/>
    <col min="3" max="3" width="19.28515625" style="116" customWidth="1"/>
    <col min="4" max="4" width="13.140625" style="116" customWidth="1"/>
    <col min="5" max="5" width="21.7109375" style="116" customWidth="1"/>
    <col min="6" max="6" width="14" style="116" customWidth="1"/>
    <col min="8" max="256" width="9.140625" style="116"/>
    <col min="257" max="257" width="32.28515625" style="116" customWidth="1"/>
    <col min="258" max="258" width="12.7109375" style="116" customWidth="1"/>
    <col min="259" max="259" width="19.28515625" style="116" customWidth="1"/>
    <col min="260" max="260" width="13.140625" style="116" customWidth="1"/>
    <col min="261" max="261" width="21.7109375" style="116" customWidth="1"/>
    <col min="262" max="262" width="14" style="116" customWidth="1"/>
    <col min="263" max="512" width="9.140625" style="116"/>
    <col min="513" max="513" width="32.28515625" style="116" customWidth="1"/>
    <col min="514" max="514" width="12.7109375" style="116" customWidth="1"/>
    <col min="515" max="515" width="19.28515625" style="116" customWidth="1"/>
    <col min="516" max="516" width="13.140625" style="116" customWidth="1"/>
    <col min="517" max="517" width="21.7109375" style="116" customWidth="1"/>
    <col min="518" max="518" width="14" style="116" customWidth="1"/>
    <col min="519" max="768" width="9.140625" style="116"/>
    <col min="769" max="769" width="32.28515625" style="116" customWidth="1"/>
    <col min="770" max="770" width="12.7109375" style="116" customWidth="1"/>
    <col min="771" max="771" width="19.28515625" style="116" customWidth="1"/>
    <col min="772" max="772" width="13.140625" style="116" customWidth="1"/>
    <col min="773" max="773" width="21.7109375" style="116" customWidth="1"/>
    <col min="774" max="774" width="14" style="116" customWidth="1"/>
    <col min="775" max="1024" width="9.140625" style="116"/>
    <col min="1025" max="1025" width="32.28515625" style="116" customWidth="1"/>
    <col min="1026" max="1026" width="12.7109375" style="116" customWidth="1"/>
    <col min="1027" max="1027" width="19.28515625" style="116" customWidth="1"/>
    <col min="1028" max="1028" width="13.140625" style="116" customWidth="1"/>
    <col min="1029" max="1029" width="21.7109375" style="116" customWidth="1"/>
    <col min="1030" max="1030" width="14" style="116" customWidth="1"/>
    <col min="1031" max="1280" width="9.140625" style="116"/>
    <col min="1281" max="1281" width="32.28515625" style="116" customWidth="1"/>
    <col min="1282" max="1282" width="12.7109375" style="116" customWidth="1"/>
    <col min="1283" max="1283" width="19.28515625" style="116" customWidth="1"/>
    <col min="1284" max="1284" width="13.140625" style="116" customWidth="1"/>
    <col min="1285" max="1285" width="21.7109375" style="116" customWidth="1"/>
    <col min="1286" max="1286" width="14" style="116" customWidth="1"/>
    <col min="1287" max="1536" width="9.140625" style="116"/>
    <col min="1537" max="1537" width="32.28515625" style="116" customWidth="1"/>
    <col min="1538" max="1538" width="12.7109375" style="116" customWidth="1"/>
    <col min="1539" max="1539" width="19.28515625" style="116" customWidth="1"/>
    <col min="1540" max="1540" width="13.140625" style="116" customWidth="1"/>
    <col min="1541" max="1541" width="21.7109375" style="116" customWidth="1"/>
    <col min="1542" max="1542" width="14" style="116" customWidth="1"/>
    <col min="1543" max="1792" width="9.140625" style="116"/>
    <col min="1793" max="1793" width="32.28515625" style="116" customWidth="1"/>
    <col min="1794" max="1794" width="12.7109375" style="116" customWidth="1"/>
    <col min="1795" max="1795" width="19.28515625" style="116" customWidth="1"/>
    <col min="1796" max="1796" width="13.140625" style="116" customWidth="1"/>
    <col min="1797" max="1797" width="21.7109375" style="116" customWidth="1"/>
    <col min="1798" max="1798" width="14" style="116" customWidth="1"/>
    <col min="1799" max="2048" width="9.140625" style="116"/>
    <col min="2049" max="2049" width="32.28515625" style="116" customWidth="1"/>
    <col min="2050" max="2050" width="12.7109375" style="116" customWidth="1"/>
    <col min="2051" max="2051" width="19.28515625" style="116" customWidth="1"/>
    <col min="2052" max="2052" width="13.140625" style="116" customWidth="1"/>
    <col min="2053" max="2053" width="21.7109375" style="116" customWidth="1"/>
    <col min="2054" max="2054" width="14" style="116" customWidth="1"/>
    <col min="2055" max="2304" width="9.140625" style="116"/>
    <col min="2305" max="2305" width="32.28515625" style="116" customWidth="1"/>
    <col min="2306" max="2306" width="12.7109375" style="116" customWidth="1"/>
    <col min="2307" max="2307" width="19.28515625" style="116" customWidth="1"/>
    <col min="2308" max="2308" width="13.140625" style="116" customWidth="1"/>
    <col min="2309" max="2309" width="21.7109375" style="116" customWidth="1"/>
    <col min="2310" max="2310" width="14" style="116" customWidth="1"/>
    <col min="2311" max="2560" width="9.140625" style="116"/>
    <col min="2561" max="2561" width="32.28515625" style="116" customWidth="1"/>
    <col min="2562" max="2562" width="12.7109375" style="116" customWidth="1"/>
    <col min="2563" max="2563" width="19.28515625" style="116" customWidth="1"/>
    <col min="2564" max="2564" width="13.140625" style="116" customWidth="1"/>
    <col min="2565" max="2565" width="21.7109375" style="116" customWidth="1"/>
    <col min="2566" max="2566" width="14" style="116" customWidth="1"/>
    <col min="2567" max="2816" width="9.140625" style="116"/>
    <col min="2817" max="2817" width="32.28515625" style="116" customWidth="1"/>
    <col min="2818" max="2818" width="12.7109375" style="116" customWidth="1"/>
    <col min="2819" max="2819" width="19.28515625" style="116" customWidth="1"/>
    <col min="2820" max="2820" width="13.140625" style="116" customWidth="1"/>
    <col min="2821" max="2821" width="21.7109375" style="116" customWidth="1"/>
    <col min="2822" max="2822" width="14" style="116" customWidth="1"/>
    <col min="2823" max="3072" width="9.140625" style="116"/>
    <col min="3073" max="3073" width="32.28515625" style="116" customWidth="1"/>
    <col min="3074" max="3074" width="12.7109375" style="116" customWidth="1"/>
    <col min="3075" max="3075" width="19.28515625" style="116" customWidth="1"/>
    <col min="3076" max="3076" width="13.140625" style="116" customWidth="1"/>
    <col min="3077" max="3077" width="21.7109375" style="116" customWidth="1"/>
    <col min="3078" max="3078" width="14" style="116" customWidth="1"/>
    <col min="3079" max="3328" width="9.140625" style="116"/>
    <col min="3329" max="3329" width="32.28515625" style="116" customWidth="1"/>
    <col min="3330" max="3330" width="12.7109375" style="116" customWidth="1"/>
    <col min="3331" max="3331" width="19.28515625" style="116" customWidth="1"/>
    <col min="3332" max="3332" width="13.140625" style="116" customWidth="1"/>
    <col min="3333" max="3333" width="21.7109375" style="116" customWidth="1"/>
    <col min="3334" max="3334" width="14" style="116" customWidth="1"/>
    <col min="3335" max="3584" width="9.140625" style="116"/>
    <col min="3585" max="3585" width="32.28515625" style="116" customWidth="1"/>
    <col min="3586" max="3586" width="12.7109375" style="116" customWidth="1"/>
    <col min="3587" max="3587" width="19.28515625" style="116" customWidth="1"/>
    <col min="3588" max="3588" width="13.140625" style="116" customWidth="1"/>
    <col min="3589" max="3589" width="21.7109375" style="116" customWidth="1"/>
    <col min="3590" max="3590" width="14" style="116" customWidth="1"/>
    <col min="3591" max="3840" width="9.140625" style="116"/>
    <col min="3841" max="3841" width="32.28515625" style="116" customWidth="1"/>
    <col min="3842" max="3842" width="12.7109375" style="116" customWidth="1"/>
    <col min="3843" max="3843" width="19.28515625" style="116" customWidth="1"/>
    <col min="3844" max="3844" width="13.140625" style="116" customWidth="1"/>
    <col min="3845" max="3845" width="21.7109375" style="116" customWidth="1"/>
    <col min="3846" max="3846" width="14" style="116" customWidth="1"/>
    <col min="3847" max="4096" width="9.140625" style="116"/>
    <col min="4097" max="4097" width="32.28515625" style="116" customWidth="1"/>
    <col min="4098" max="4098" width="12.7109375" style="116" customWidth="1"/>
    <col min="4099" max="4099" width="19.28515625" style="116" customWidth="1"/>
    <col min="4100" max="4100" width="13.140625" style="116" customWidth="1"/>
    <col min="4101" max="4101" width="21.7109375" style="116" customWidth="1"/>
    <col min="4102" max="4102" width="14" style="116" customWidth="1"/>
    <col min="4103" max="4352" width="9.140625" style="116"/>
    <col min="4353" max="4353" width="32.28515625" style="116" customWidth="1"/>
    <col min="4354" max="4354" width="12.7109375" style="116" customWidth="1"/>
    <col min="4355" max="4355" width="19.28515625" style="116" customWidth="1"/>
    <col min="4356" max="4356" width="13.140625" style="116" customWidth="1"/>
    <col min="4357" max="4357" width="21.7109375" style="116" customWidth="1"/>
    <col min="4358" max="4358" width="14" style="116" customWidth="1"/>
    <col min="4359" max="4608" width="9.140625" style="116"/>
    <col min="4609" max="4609" width="32.28515625" style="116" customWidth="1"/>
    <col min="4610" max="4610" width="12.7109375" style="116" customWidth="1"/>
    <col min="4611" max="4611" width="19.28515625" style="116" customWidth="1"/>
    <col min="4612" max="4612" width="13.140625" style="116" customWidth="1"/>
    <col min="4613" max="4613" width="21.7109375" style="116" customWidth="1"/>
    <col min="4614" max="4614" width="14" style="116" customWidth="1"/>
    <col min="4615" max="4864" width="9.140625" style="116"/>
    <col min="4865" max="4865" width="32.28515625" style="116" customWidth="1"/>
    <col min="4866" max="4866" width="12.7109375" style="116" customWidth="1"/>
    <col min="4867" max="4867" width="19.28515625" style="116" customWidth="1"/>
    <col min="4868" max="4868" width="13.140625" style="116" customWidth="1"/>
    <col min="4869" max="4869" width="21.7109375" style="116" customWidth="1"/>
    <col min="4870" max="4870" width="14" style="116" customWidth="1"/>
    <col min="4871" max="5120" width="9.140625" style="116"/>
    <col min="5121" max="5121" width="32.28515625" style="116" customWidth="1"/>
    <col min="5122" max="5122" width="12.7109375" style="116" customWidth="1"/>
    <col min="5123" max="5123" width="19.28515625" style="116" customWidth="1"/>
    <col min="5124" max="5124" width="13.140625" style="116" customWidth="1"/>
    <col min="5125" max="5125" width="21.7109375" style="116" customWidth="1"/>
    <col min="5126" max="5126" width="14" style="116" customWidth="1"/>
    <col min="5127" max="5376" width="9.140625" style="116"/>
    <col min="5377" max="5377" width="32.28515625" style="116" customWidth="1"/>
    <col min="5378" max="5378" width="12.7109375" style="116" customWidth="1"/>
    <col min="5379" max="5379" width="19.28515625" style="116" customWidth="1"/>
    <col min="5380" max="5380" width="13.140625" style="116" customWidth="1"/>
    <col min="5381" max="5381" width="21.7109375" style="116" customWidth="1"/>
    <col min="5382" max="5382" width="14" style="116" customWidth="1"/>
    <col min="5383" max="5632" width="9.140625" style="116"/>
    <col min="5633" max="5633" width="32.28515625" style="116" customWidth="1"/>
    <col min="5634" max="5634" width="12.7109375" style="116" customWidth="1"/>
    <col min="5635" max="5635" width="19.28515625" style="116" customWidth="1"/>
    <col min="5636" max="5636" width="13.140625" style="116" customWidth="1"/>
    <col min="5637" max="5637" width="21.7109375" style="116" customWidth="1"/>
    <col min="5638" max="5638" width="14" style="116" customWidth="1"/>
    <col min="5639" max="5888" width="9.140625" style="116"/>
    <col min="5889" max="5889" width="32.28515625" style="116" customWidth="1"/>
    <col min="5890" max="5890" width="12.7109375" style="116" customWidth="1"/>
    <col min="5891" max="5891" width="19.28515625" style="116" customWidth="1"/>
    <col min="5892" max="5892" width="13.140625" style="116" customWidth="1"/>
    <col min="5893" max="5893" width="21.7109375" style="116" customWidth="1"/>
    <col min="5894" max="5894" width="14" style="116" customWidth="1"/>
    <col min="5895" max="6144" width="9.140625" style="116"/>
    <col min="6145" max="6145" width="32.28515625" style="116" customWidth="1"/>
    <col min="6146" max="6146" width="12.7109375" style="116" customWidth="1"/>
    <col min="6147" max="6147" width="19.28515625" style="116" customWidth="1"/>
    <col min="6148" max="6148" width="13.140625" style="116" customWidth="1"/>
    <col min="6149" max="6149" width="21.7109375" style="116" customWidth="1"/>
    <col min="6150" max="6150" width="14" style="116" customWidth="1"/>
    <col min="6151" max="6400" width="9.140625" style="116"/>
    <col min="6401" max="6401" width="32.28515625" style="116" customWidth="1"/>
    <col min="6402" max="6402" width="12.7109375" style="116" customWidth="1"/>
    <col min="6403" max="6403" width="19.28515625" style="116" customWidth="1"/>
    <col min="6404" max="6404" width="13.140625" style="116" customWidth="1"/>
    <col min="6405" max="6405" width="21.7109375" style="116" customWidth="1"/>
    <col min="6406" max="6406" width="14" style="116" customWidth="1"/>
    <col min="6407" max="6656" width="9.140625" style="116"/>
    <col min="6657" max="6657" width="32.28515625" style="116" customWidth="1"/>
    <col min="6658" max="6658" width="12.7109375" style="116" customWidth="1"/>
    <col min="6659" max="6659" width="19.28515625" style="116" customWidth="1"/>
    <col min="6660" max="6660" width="13.140625" style="116" customWidth="1"/>
    <col min="6661" max="6661" width="21.7109375" style="116" customWidth="1"/>
    <col min="6662" max="6662" width="14" style="116" customWidth="1"/>
    <col min="6663" max="6912" width="9.140625" style="116"/>
    <col min="6913" max="6913" width="32.28515625" style="116" customWidth="1"/>
    <col min="6914" max="6914" width="12.7109375" style="116" customWidth="1"/>
    <col min="6915" max="6915" width="19.28515625" style="116" customWidth="1"/>
    <col min="6916" max="6916" width="13.140625" style="116" customWidth="1"/>
    <col min="6917" max="6917" width="21.7109375" style="116" customWidth="1"/>
    <col min="6918" max="6918" width="14" style="116" customWidth="1"/>
    <col min="6919" max="7168" width="9.140625" style="116"/>
    <col min="7169" max="7169" width="32.28515625" style="116" customWidth="1"/>
    <col min="7170" max="7170" width="12.7109375" style="116" customWidth="1"/>
    <col min="7171" max="7171" width="19.28515625" style="116" customWidth="1"/>
    <col min="7172" max="7172" width="13.140625" style="116" customWidth="1"/>
    <col min="7173" max="7173" width="21.7109375" style="116" customWidth="1"/>
    <col min="7174" max="7174" width="14" style="116" customWidth="1"/>
    <col min="7175" max="7424" width="9.140625" style="116"/>
    <col min="7425" max="7425" width="32.28515625" style="116" customWidth="1"/>
    <col min="7426" max="7426" width="12.7109375" style="116" customWidth="1"/>
    <col min="7427" max="7427" width="19.28515625" style="116" customWidth="1"/>
    <col min="7428" max="7428" width="13.140625" style="116" customWidth="1"/>
    <col min="7429" max="7429" width="21.7109375" style="116" customWidth="1"/>
    <col min="7430" max="7430" width="14" style="116" customWidth="1"/>
    <col min="7431" max="7680" width="9.140625" style="116"/>
    <col min="7681" max="7681" width="32.28515625" style="116" customWidth="1"/>
    <col min="7682" max="7682" width="12.7109375" style="116" customWidth="1"/>
    <col min="7683" max="7683" width="19.28515625" style="116" customWidth="1"/>
    <col min="7684" max="7684" width="13.140625" style="116" customWidth="1"/>
    <col min="7685" max="7685" width="21.7109375" style="116" customWidth="1"/>
    <col min="7686" max="7686" width="14" style="116" customWidth="1"/>
    <col min="7687" max="7936" width="9.140625" style="116"/>
    <col min="7937" max="7937" width="32.28515625" style="116" customWidth="1"/>
    <col min="7938" max="7938" width="12.7109375" style="116" customWidth="1"/>
    <col min="7939" max="7939" width="19.28515625" style="116" customWidth="1"/>
    <col min="7940" max="7940" width="13.140625" style="116" customWidth="1"/>
    <col min="7941" max="7941" width="21.7109375" style="116" customWidth="1"/>
    <col min="7942" max="7942" width="14" style="116" customWidth="1"/>
    <col min="7943" max="8192" width="9.140625" style="116"/>
    <col min="8193" max="8193" width="32.28515625" style="116" customWidth="1"/>
    <col min="8194" max="8194" width="12.7109375" style="116" customWidth="1"/>
    <col min="8195" max="8195" width="19.28515625" style="116" customWidth="1"/>
    <col min="8196" max="8196" width="13.140625" style="116" customWidth="1"/>
    <col min="8197" max="8197" width="21.7109375" style="116" customWidth="1"/>
    <col min="8198" max="8198" width="14" style="116" customWidth="1"/>
    <col min="8199" max="8448" width="9.140625" style="116"/>
    <col min="8449" max="8449" width="32.28515625" style="116" customWidth="1"/>
    <col min="8450" max="8450" width="12.7109375" style="116" customWidth="1"/>
    <col min="8451" max="8451" width="19.28515625" style="116" customWidth="1"/>
    <col min="8452" max="8452" width="13.140625" style="116" customWidth="1"/>
    <col min="8453" max="8453" width="21.7109375" style="116" customWidth="1"/>
    <col min="8454" max="8454" width="14" style="116" customWidth="1"/>
    <col min="8455" max="8704" width="9.140625" style="116"/>
    <col min="8705" max="8705" width="32.28515625" style="116" customWidth="1"/>
    <col min="8706" max="8706" width="12.7109375" style="116" customWidth="1"/>
    <col min="8707" max="8707" width="19.28515625" style="116" customWidth="1"/>
    <col min="8708" max="8708" width="13.140625" style="116" customWidth="1"/>
    <col min="8709" max="8709" width="21.7109375" style="116" customWidth="1"/>
    <col min="8710" max="8710" width="14" style="116" customWidth="1"/>
    <col min="8711" max="8960" width="9.140625" style="116"/>
    <col min="8961" max="8961" width="32.28515625" style="116" customWidth="1"/>
    <col min="8962" max="8962" width="12.7109375" style="116" customWidth="1"/>
    <col min="8963" max="8963" width="19.28515625" style="116" customWidth="1"/>
    <col min="8964" max="8964" width="13.140625" style="116" customWidth="1"/>
    <col min="8965" max="8965" width="21.7109375" style="116" customWidth="1"/>
    <col min="8966" max="8966" width="14" style="116" customWidth="1"/>
    <col min="8967" max="9216" width="9.140625" style="116"/>
    <col min="9217" max="9217" width="32.28515625" style="116" customWidth="1"/>
    <col min="9218" max="9218" width="12.7109375" style="116" customWidth="1"/>
    <col min="9219" max="9219" width="19.28515625" style="116" customWidth="1"/>
    <col min="9220" max="9220" width="13.140625" style="116" customWidth="1"/>
    <col min="9221" max="9221" width="21.7109375" style="116" customWidth="1"/>
    <col min="9222" max="9222" width="14" style="116" customWidth="1"/>
    <col min="9223" max="9472" width="9.140625" style="116"/>
    <col min="9473" max="9473" width="32.28515625" style="116" customWidth="1"/>
    <col min="9474" max="9474" width="12.7109375" style="116" customWidth="1"/>
    <col min="9475" max="9475" width="19.28515625" style="116" customWidth="1"/>
    <col min="9476" max="9476" width="13.140625" style="116" customWidth="1"/>
    <col min="9477" max="9477" width="21.7109375" style="116" customWidth="1"/>
    <col min="9478" max="9478" width="14" style="116" customWidth="1"/>
    <col min="9479" max="9728" width="9.140625" style="116"/>
    <col min="9729" max="9729" width="32.28515625" style="116" customWidth="1"/>
    <col min="9730" max="9730" width="12.7109375" style="116" customWidth="1"/>
    <col min="9731" max="9731" width="19.28515625" style="116" customWidth="1"/>
    <col min="9732" max="9732" width="13.140625" style="116" customWidth="1"/>
    <col min="9733" max="9733" width="21.7109375" style="116" customWidth="1"/>
    <col min="9734" max="9734" width="14" style="116" customWidth="1"/>
    <col min="9735" max="9984" width="9.140625" style="116"/>
    <col min="9985" max="9985" width="32.28515625" style="116" customWidth="1"/>
    <col min="9986" max="9986" width="12.7109375" style="116" customWidth="1"/>
    <col min="9987" max="9987" width="19.28515625" style="116" customWidth="1"/>
    <col min="9988" max="9988" width="13.140625" style="116" customWidth="1"/>
    <col min="9989" max="9989" width="21.7109375" style="116" customWidth="1"/>
    <col min="9990" max="9990" width="14" style="116" customWidth="1"/>
    <col min="9991" max="10240" width="9.140625" style="116"/>
    <col min="10241" max="10241" width="32.28515625" style="116" customWidth="1"/>
    <col min="10242" max="10242" width="12.7109375" style="116" customWidth="1"/>
    <col min="10243" max="10243" width="19.28515625" style="116" customWidth="1"/>
    <col min="10244" max="10244" width="13.140625" style="116" customWidth="1"/>
    <col min="10245" max="10245" width="21.7109375" style="116" customWidth="1"/>
    <col min="10246" max="10246" width="14" style="116" customWidth="1"/>
    <col min="10247" max="10496" width="9.140625" style="116"/>
    <col min="10497" max="10497" width="32.28515625" style="116" customWidth="1"/>
    <col min="10498" max="10498" width="12.7109375" style="116" customWidth="1"/>
    <col min="10499" max="10499" width="19.28515625" style="116" customWidth="1"/>
    <col min="10500" max="10500" width="13.140625" style="116" customWidth="1"/>
    <col min="10501" max="10501" width="21.7109375" style="116" customWidth="1"/>
    <col min="10502" max="10502" width="14" style="116" customWidth="1"/>
    <col min="10503" max="10752" width="9.140625" style="116"/>
    <col min="10753" max="10753" width="32.28515625" style="116" customWidth="1"/>
    <col min="10754" max="10754" width="12.7109375" style="116" customWidth="1"/>
    <col min="10755" max="10755" width="19.28515625" style="116" customWidth="1"/>
    <col min="10756" max="10756" width="13.140625" style="116" customWidth="1"/>
    <col min="10757" max="10757" width="21.7109375" style="116" customWidth="1"/>
    <col min="10758" max="10758" width="14" style="116" customWidth="1"/>
    <col min="10759" max="11008" width="9.140625" style="116"/>
    <col min="11009" max="11009" width="32.28515625" style="116" customWidth="1"/>
    <col min="11010" max="11010" width="12.7109375" style="116" customWidth="1"/>
    <col min="11011" max="11011" width="19.28515625" style="116" customWidth="1"/>
    <col min="11012" max="11012" width="13.140625" style="116" customWidth="1"/>
    <col min="11013" max="11013" width="21.7109375" style="116" customWidth="1"/>
    <col min="11014" max="11014" width="14" style="116" customWidth="1"/>
    <col min="11015" max="11264" width="9.140625" style="116"/>
    <col min="11265" max="11265" width="32.28515625" style="116" customWidth="1"/>
    <col min="11266" max="11266" width="12.7109375" style="116" customWidth="1"/>
    <col min="11267" max="11267" width="19.28515625" style="116" customWidth="1"/>
    <col min="11268" max="11268" width="13.140625" style="116" customWidth="1"/>
    <col min="11269" max="11269" width="21.7109375" style="116" customWidth="1"/>
    <col min="11270" max="11270" width="14" style="116" customWidth="1"/>
    <col min="11271" max="11520" width="9.140625" style="116"/>
    <col min="11521" max="11521" width="32.28515625" style="116" customWidth="1"/>
    <col min="11522" max="11522" width="12.7109375" style="116" customWidth="1"/>
    <col min="11523" max="11523" width="19.28515625" style="116" customWidth="1"/>
    <col min="11524" max="11524" width="13.140625" style="116" customWidth="1"/>
    <col min="11525" max="11525" width="21.7109375" style="116" customWidth="1"/>
    <col min="11526" max="11526" width="14" style="116" customWidth="1"/>
    <col min="11527" max="11776" width="9.140625" style="116"/>
    <col min="11777" max="11777" width="32.28515625" style="116" customWidth="1"/>
    <col min="11778" max="11778" width="12.7109375" style="116" customWidth="1"/>
    <col min="11779" max="11779" width="19.28515625" style="116" customWidth="1"/>
    <col min="11780" max="11780" width="13.140625" style="116" customWidth="1"/>
    <col min="11781" max="11781" width="21.7109375" style="116" customWidth="1"/>
    <col min="11782" max="11782" width="14" style="116" customWidth="1"/>
    <col min="11783" max="12032" width="9.140625" style="116"/>
    <col min="12033" max="12033" width="32.28515625" style="116" customWidth="1"/>
    <col min="12034" max="12034" width="12.7109375" style="116" customWidth="1"/>
    <col min="12035" max="12035" width="19.28515625" style="116" customWidth="1"/>
    <col min="12036" max="12036" width="13.140625" style="116" customWidth="1"/>
    <col min="12037" max="12037" width="21.7109375" style="116" customWidth="1"/>
    <col min="12038" max="12038" width="14" style="116" customWidth="1"/>
    <col min="12039" max="12288" width="9.140625" style="116"/>
    <col min="12289" max="12289" width="32.28515625" style="116" customWidth="1"/>
    <col min="12290" max="12290" width="12.7109375" style="116" customWidth="1"/>
    <col min="12291" max="12291" width="19.28515625" style="116" customWidth="1"/>
    <col min="12292" max="12292" width="13.140625" style="116" customWidth="1"/>
    <col min="12293" max="12293" width="21.7109375" style="116" customWidth="1"/>
    <col min="12294" max="12294" width="14" style="116" customWidth="1"/>
    <col min="12295" max="12544" width="9.140625" style="116"/>
    <col min="12545" max="12545" width="32.28515625" style="116" customWidth="1"/>
    <col min="12546" max="12546" width="12.7109375" style="116" customWidth="1"/>
    <col min="12547" max="12547" width="19.28515625" style="116" customWidth="1"/>
    <col min="12548" max="12548" width="13.140625" style="116" customWidth="1"/>
    <col min="12549" max="12549" width="21.7109375" style="116" customWidth="1"/>
    <col min="12550" max="12550" width="14" style="116" customWidth="1"/>
    <col min="12551" max="12800" width="9.140625" style="116"/>
    <col min="12801" max="12801" width="32.28515625" style="116" customWidth="1"/>
    <col min="12802" max="12802" width="12.7109375" style="116" customWidth="1"/>
    <col min="12803" max="12803" width="19.28515625" style="116" customWidth="1"/>
    <col min="12804" max="12804" width="13.140625" style="116" customWidth="1"/>
    <col min="12805" max="12805" width="21.7109375" style="116" customWidth="1"/>
    <col min="12806" max="12806" width="14" style="116" customWidth="1"/>
    <col min="12807" max="13056" width="9.140625" style="116"/>
    <col min="13057" max="13057" width="32.28515625" style="116" customWidth="1"/>
    <col min="13058" max="13058" width="12.7109375" style="116" customWidth="1"/>
    <col min="13059" max="13059" width="19.28515625" style="116" customWidth="1"/>
    <col min="13060" max="13060" width="13.140625" style="116" customWidth="1"/>
    <col min="13061" max="13061" width="21.7109375" style="116" customWidth="1"/>
    <col min="13062" max="13062" width="14" style="116" customWidth="1"/>
    <col min="13063" max="13312" width="9.140625" style="116"/>
    <col min="13313" max="13313" width="32.28515625" style="116" customWidth="1"/>
    <col min="13314" max="13314" width="12.7109375" style="116" customWidth="1"/>
    <col min="13315" max="13315" width="19.28515625" style="116" customWidth="1"/>
    <col min="13316" max="13316" width="13.140625" style="116" customWidth="1"/>
    <col min="13317" max="13317" width="21.7109375" style="116" customWidth="1"/>
    <col min="13318" max="13318" width="14" style="116" customWidth="1"/>
    <col min="13319" max="13568" width="9.140625" style="116"/>
    <col min="13569" max="13569" width="32.28515625" style="116" customWidth="1"/>
    <col min="13570" max="13570" width="12.7109375" style="116" customWidth="1"/>
    <col min="13571" max="13571" width="19.28515625" style="116" customWidth="1"/>
    <col min="13572" max="13572" width="13.140625" style="116" customWidth="1"/>
    <col min="13573" max="13573" width="21.7109375" style="116" customWidth="1"/>
    <col min="13574" max="13574" width="14" style="116" customWidth="1"/>
    <col min="13575" max="13824" width="9.140625" style="116"/>
    <col min="13825" max="13825" width="32.28515625" style="116" customWidth="1"/>
    <col min="13826" max="13826" width="12.7109375" style="116" customWidth="1"/>
    <col min="13827" max="13827" width="19.28515625" style="116" customWidth="1"/>
    <col min="13828" max="13828" width="13.140625" style="116" customWidth="1"/>
    <col min="13829" max="13829" width="21.7109375" style="116" customWidth="1"/>
    <col min="13830" max="13830" width="14" style="116" customWidth="1"/>
    <col min="13831" max="14080" width="9.140625" style="116"/>
    <col min="14081" max="14081" width="32.28515625" style="116" customWidth="1"/>
    <col min="14082" max="14082" width="12.7109375" style="116" customWidth="1"/>
    <col min="14083" max="14083" width="19.28515625" style="116" customWidth="1"/>
    <col min="14084" max="14084" width="13.140625" style="116" customWidth="1"/>
    <col min="14085" max="14085" width="21.7109375" style="116" customWidth="1"/>
    <col min="14086" max="14086" width="14" style="116" customWidth="1"/>
    <col min="14087" max="14336" width="9.140625" style="116"/>
    <col min="14337" max="14337" width="32.28515625" style="116" customWidth="1"/>
    <col min="14338" max="14338" width="12.7109375" style="116" customWidth="1"/>
    <col min="14339" max="14339" width="19.28515625" style="116" customWidth="1"/>
    <col min="14340" max="14340" width="13.140625" style="116" customWidth="1"/>
    <col min="14341" max="14341" width="21.7109375" style="116" customWidth="1"/>
    <col min="14342" max="14342" width="14" style="116" customWidth="1"/>
    <col min="14343" max="14592" width="9.140625" style="116"/>
    <col min="14593" max="14593" width="32.28515625" style="116" customWidth="1"/>
    <col min="14594" max="14594" width="12.7109375" style="116" customWidth="1"/>
    <col min="14595" max="14595" width="19.28515625" style="116" customWidth="1"/>
    <col min="14596" max="14596" width="13.140625" style="116" customWidth="1"/>
    <col min="14597" max="14597" width="21.7109375" style="116" customWidth="1"/>
    <col min="14598" max="14598" width="14" style="116" customWidth="1"/>
    <col min="14599" max="14848" width="9.140625" style="116"/>
    <col min="14849" max="14849" width="32.28515625" style="116" customWidth="1"/>
    <col min="14850" max="14850" width="12.7109375" style="116" customWidth="1"/>
    <col min="14851" max="14851" width="19.28515625" style="116" customWidth="1"/>
    <col min="14852" max="14852" width="13.140625" style="116" customWidth="1"/>
    <col min="14853" max="14853" width="21.7109375" style="116" customWidth="1"/>
    <col min="14854" max="14854" width="14" style="116" customWidth="1"/>
    <col min="14855" max="15104" width="9.140625" style="116"/>
    <col min="15105" max="15105" width="32.28515625" style="116" customWidth="1"/>
    <col min="15106" max="15106" width="12.7109375" style="116" customWidth="1"/>
    <col min="15107" max="15107" width="19.28515625" style="116" customWidth="1"/>
    <col min="15108" max="15108" width="13.140625" style="116" customWidth="1"/>
    <col min="15109" max="15109" width="21.7109375" style="116" customWidth="1"/>
    <col min="15110" max="15110" width="14" style="116" customWidth="1"/>
    <col min="15111" max="15360" width="9.140625" style="116"/>
    <col min="15361" max="15361" width="32.28515625" style="116" customWidth="1"/>
    <col min="15362" max="15362" width="12.7109375" style="116" customWidth="1"/>
    <col min="15363" max="15363" width="19.28515625" style="116" customWidth="1"/>
    <col min="15364" max="15364" width="13.140625" style="116" customWidth="1"/>
    <col min="15365" max="15365" width="21.7109375" style="116" customWidth="1"/>
    <col min="15366" max="15366" width="14" style="116" customWidth="1"/>
    <col min="15367" max="15616" width="9.140625" style="116"/>
    <col min="15617" max="15617" width="32.28515625" style="116" customWidth="1"/>
    <col min="15618" max="15618" width="12.7109375" style="116" customWidth="1"/>
    <col min="15619" max="15619" width="19.28515625" style="116" customWidth="1"/>
    <col min="15620" max="15620" width="13.140625" style="116" customWidth="1"/>
    <col min="15621" max="15621" width="21.7109375" style="116" customWidth="1"/>
    <col min="15622" max="15622" width="14" style="116" customWidth="1"/>
    <col min="15623" max="15872" width="9.140625" style="116"/>
    <col min="15873" max="15873" width="32.28515625" style="116" customWidth="1"/>
    <col min="15874" max="15874" width="12.7109375" style="116" customWidth="1"/>
    <col min="15875" max="15875" width="19.28515625" style="116" customWidth="1"/>
    <col min="15876" max="15876" width="13.140625" style="116" customWidth="1"/>
    <col min="15877" max="15877" width="21.7109375" style="116" customWidth="1"/>
    <col min="15878" max="15878" width="14" style="116" customWidth="1"/>
    <col min="15879" max="16128" width="9.140625" style="116"/>
    <col min="16129" max="16129" width="32.28515625" style="116" customWidth="1"/>
    <col min="16130" max="16130" width="12.7109375" style="116" customWidth="1"/>
    <col min="16131" max="16131" width="19.28515625" style="116" customWidth="1"/>
    <col min="16132" max="16132" width="13.140625" style="116" customWidth="1"/>
    <col min="16133" max="16133" width="21.7109375" style="116" customWidth="1"/>
    <col min="16134" max="16134" width="14" style="116" customWidth="1"/>
    <col min="16135" max="16384" width="9.140625" style="116"/>
  </cols>
  <sheetData>
    <row r="1" spans="1:6" ht="15.75" x14ac:dyDescent="0.25">
      <c r="A1" s="114"/>
      <c r="B1" s="115"/>
    </row>
    <row r="2" spans="1:6" ht="15.75" x14ac:dyDescent="0.25">
      <c r="A2" s="114"/>
      <c r="B2" s="115"/>
    </row>
    <row r="3" spans="1:6" ht="15.75" x14ac:dyDescent="0.25">
      <c r="A3" s="114"/>
      <c r="C3" s="115"/>
      <c r="D3" s="115"/>
      <c r="E3" s="115"/>
      <c r="F3" s="115"/>
    </row>
    <row r="4" spans="1:6" ht="15" x14ac:dyDescent="0.25">
      <c r="A4" s="153" t="s">
        <v>111</v>
      </c>
      <c r="B4" s="154"/>
      <c r="C4" s="154"/>
      <c r="D4" s="154"/>
      <c r="E4" s="154"/>
      <c r="F4" s="117"/>
    </row>
    <row r="5" spans="1:6" ht="15" x14ac:dyDescent="0.25">
      <c r="A5" s="153" t="s">
        <v>112</v>
      </c>
      <c r="B5" s="155"/>
      <c r="C5" s="155"/>
      <c r="D5" s="155"/>
      <c r="E5" s="155"/>
      <c r="F5" s="118"/>
    </row>
    <row r="6" spans="1:6" ht="15" x14ac:dyDescent="0.25">
      <c r="A6" s="119"/>
      <c r="B6" s="118"/>
      <c r="C6" s="118"/>
      <c r="D6" s="118"/>
      <c r="E6" s="118"/>
      <c r="F6" s="118"/>
    </row>
    <row r="7" spans="1:6" s="123" customFormat="1" ht="45" x14ac:dyDescent="0.25">
      <c r="A7" s="120"/>
      <c r="B7" s="121" t="s">
        <v>113</v>
      </c>
      <c r="C7" s="121" t="s">
        <v>114</v>
      </c>
      <c r="D7" s="121" t="s">
        <v>115</v>
      </c>
      <c r="E7" s="121" t="s">
        <v>116</v>
      </c>
      <c r="F7" s="122" t="s">
        <v>117</v>
      </c>
    </row>
    <row r="8" spans="1:6" s="123" customFormat="1" ht="15" x14ac:dyDescent="0.25">
      <c r="A8" s="124"/>
      <c r="B8" s="125"/>
      <c r="C8" s="125"/>
      <c r="D8" s="125"/>
      <c r="E8" s="125"/>
      <c r="F8" s="125"/>
    </row>
    <row r="9" spans="1:6" ht="15" customHeight="1" x14ac:dyDescent="0.25">
      <c r="A9" s="126" t="s">
        <v>118</v>
      </c>
      <c r="B9" s="127">
        <v>781987</v>
      </c>
      <c r="C9" s="127">
        <v>350</v>
      </c>
      <c r="D9" s="128">
        <v>0</v>
      </c>
      <c r="E9" s="127">
        <v>197393</v>
      </c>
      <c r="F9" s="127">
        <f>SUM(B9:E9)</f>
        <v>979730</v>
      </c>
    </row>
    <row r="10" spans="1:6" ht="14.25" x14ac:dyDescent="0.2">
      <c r="A10" s="125" t="s">
        <v>119</v>
      </c>
      <c r="B10" s="128">
        <v>0</v>
      </c>
      <c r="C10" s="128">
        <v>0</v>
      </c>
      <c r="D10" s="128">
        <v>0</v>
      </c>
      <c r="E10" s="128">
        <v>0</v>
      </c>
      <c r="F10" s="129">
        <f t="shared" ref="F10:F20" si="0">SUM(B10:E10)</f>
        <v>0</v>
      </c>
    </row>
    <row r="11" spans="1:6" ht="28.5" x14ac:dyDescent="0.2">
      <c r="A11" s="130" t="s">
        <v>120</v>
      </c>
      <c r="B11" s="128">
        <v>0</v>
      </c>
      <c r="C11" s="128">
        <v>0</v>
      </c>
      <c r="D11" s="128">
        <v>0</v>
      </c>
      <c r="E11" s="128">
        <v>72800</v>
      </c>
      <c r="F11" s="131">
        <f t="shared" si="0"/>
        <v>72800</v>
      </c>
    </row>
    <row r="12" spans="1:6" ht="14.25" x14ac:dyDescent="0.2">
      <c r="A12" s="125" t="s">
        <v>121</v>
      </c>
      <c r="B12" s="128">
        <v>0</v>
      </c>
      <c r="C12" s="128">
        <v>0</v>
      </c>
      <c r="D12" s="128">
        <v>0</v>
      </c>
      <c r="E12" s="128">
        <v>-46576</v>
      </c>
      <c r="F12" s="128">
        <f t="shared" si="0"/>
        <v>-46576</v>
      </c>
    </row>
    <row r="13" spans="1:6" ht="57" x14ac:dyDescent="0.2">
      <c r="A13" s="130" t="s">
        <v>122</v>
      </c>
      <c r="B13" s="128">
        <v>139323</v>
      </c>
      <c r="C13" s="128">
        <v>-289</v>
      </c>
      <c r="D13" s="128">
        <v>0</v>
      </c>
      <c r="E13" s="128">
        <v>-139707</v>
      </c>
      <c r="F13" s="128">
        <f t="shared" si="0"/>
        <v>-673</v>
      </c>
    </row>
    <row r="14" spans="1:6" ht="15" customHeight="1" x14ac:dyDescent="0.25">
      <c r="A14" s="126" t="s">
        <v>123</v>
      </c>
      <c r="B14" s="132">
        <f>SUM(B9:B13)</f>
        <v>921310</v>
      </c>
      <c r="C14" s="132">
        <f>SUM(C9:C13)</f>
        <v>61</v>
      </c>
      <c r="D14" s="132">
        <f>SUM(D9:D13)</f>
        <v>0</v>
      </c>
      <c r="E14" s="132">
        <f>SUM(E9:E13)</f>
        <v>83910</v>
      </c>
      <c r="F14" s="133">
        <f t="shared" si="0"/>
        <v>1005281</v>
      </c>
    </row>
    <row r="15" spans="1:6" ht="15" customHeight="1" x14ac:dyDescent="0.25">
      <c r="A15" s="126" t="s">
        <v>124</v>
      </c>
      <c r="B15" s="134">
        <v>921310</v>
      </c>
      <c r="C15" s="134">
        <v>161</v>
      </c>
      <c r="D15" s="132">
        <v>0</v>
      </c>
      <c r="E15" s="134">
        <v>98354</v>
      </c>
      <c r="F15" s="134">
        <f t="shared" si="0"/>
        <v>1019825</v>
      </c>
    </row>
    <row r="16" spans="1:6" ht="14.25" x14ac:dyDescent="0.2">
      <c r="A16" s="125" t="s">
        <v>119</v>
      </c>
      <c r="B16" s="128">
        <v>0</v>
      </c>
      <c r="C16" s="128">
        <v>0</v>
      </c>
      <c r="D16" s="128">
        <v>0</v>
      </c>
      <c r="E16" s="128">
        <v>0</v>
      </c>
      <c r="F16" s="129">
        <f t="shared" si="0"/>
        <v>0</v>
      </c>
    </row>
    <row r="17" spans="1:7" ht="28.5" x14ac:dyDescent="0.2">
      <c r="A17" s="130" t="s">
        <v>120</v>
      </c>
      <c r="B17" s="128">
        <v>0</v>
      </c>
      <c r="C17" s="128">
        <v>0</v>
      </c>
      <c r="D17" s="128">
        <v>0</v>
      </c>
      <c r="E17" s="128">
        <v>7291</v>
      </c>
      <c r="F17" s="131">
        <f t="shared" si="0"/>
        <v>7291</v>
      </c>
    </row>
    <row r="18" spans="1:7" ht="14.25" x14ac:dyDescent="0.2">
      <c r="A18" s="125" t="s">
        <v>121</v>
      </c>
      <c r="B18" s="128">
        <v>0</v>
      </c>
      <c r="C18" s="128">
        <v>0</v>
      </c>
      <c r="D18" s="128">
        <v>0</v>
      </c>
      <c r="E18" s="128">
        <v>-313</v>
      </c>
      <c r="F18" s="128">
        <f t="shared" si="0"/>
        <v>-313</v>
      </c>
    </row>
    <row r="19" spans="1:7" ht="57" x14ac:dyDescent="0.2">
      <c r="A19" s="130" t="s">
        <v>122</v>
      </c>
      <c r="B19" s="128">
        <v>159504</v>
      </c>
      <c r="C19" s="128">
        <v>-161</v>
      </c>
      <c r="D19" s="128">
        <v>0</v>
      </c>
      <c r="E19" s="128">
        <v>-86931</v>
      </c>
      <c r="F19" s="128">
        <f t="shared" si="0"/>
        <v>72412</v>
      </c>
    </row>
    <row r="20" spans="1:7" ht="15" x14ac:dyDescent="0.25">
      <c r="A20" s="126" t="s">
        <v>125</v>
      </c>
      <c r="B20" s="132">
        <f>SUM(B15:B19)</f>
        <v>1080814</v>
      </c>
      <c r="C20" s="132">
        <f>SUM(C15:C19)</f>
        <v>0</v>
      </c>
      <c r="D20" s="132">
        <f>SUM(D15:D19)</f>
        <v>0</v>
      </c>
      <c r="E20" s="132">
        <f>SUM(E15:E19)</f>
        <v>18401</v>
      </c>
      <c r="F20" s="133">
        <f t="shared" si="0"/>
        <v>1099215</v>
      </c>
    </row>
    <row r="21" spans="1:7" ht="15" x14ac:dyDescent="0.25">
      <c r="A21" s="135"/>
      <c r="B21" s="136"/>
      <c r="C21" s="136"/>
      <c r="D21" s="136"/>
      <c r="E21" s="136"/>
      <c r="F21" s="137"/>
    </row>
    <row r="22" spans="1:7" ht="15" x14ac:dyDescent="0.25">
      <c r="A22" s="135"/>
      <c r="B22" s="136"/>
      <c r="C22" s="136"/>
      <c r="D22" s="136"/>
      <c r="E22" s="136"/>
      <c r="F22" s="137"/>
    </row>
    <row r="23" spans="1:7" ht="15" x14ac:dyDescent="0.25">
      <c r="A23" s="111" t="s">
        <v>16</v>
      </c>
      <c r="B23" s="3"/>
      <c r="C23" s="3"/>
      <c r="D23" s="111" t="s">
        <v>17</v>
      </c>
      <c r="E23" s="138"/>
      <c r="F23" s="138"/>
    </row>
    <row r="24" spans="1:7" ht="15" x14ac:dyDescent="0.25">
      <c r="A24" s="111"/>
      <c r="B24" s="3"/>
      <c r="C24" s="3"/>
      <c r="D24" s="111"/>
      <c r="E24" s="118"/>
      <c r="F24" s="138"/>
    </row>
    <row r="25" spans="1:7" ht="15" x14ac:dyDescent="0.25">
      <c r="A25" s="111"/>
      <c r="B25" s="3"/>
      <c r="C25" s="3"/>
      <c r="D25" s="111"/>
      <c r="E25" s="138"/>
      <c r="F25" s="138"/>
    </row>
    <row r="26" spans="1:7" ht="15" x14ac:dyDescent="0.25">
      <c r="A26" s="111" t="s">
        <v>11</v>
      </c>
      <c r="B26" s="3"/>
      <c r="C26" s="3"/>
      <c r="D26" s="111" t="s">
        <v>6</v>
      </c>
      <c r="E26" s="138"/>
      <c r="F26" s="138"/>
    </row>
    <row r="27" spans="1:7" ht="14.25" x14ac:dyDescent="0.2">
      <c r="A27" s="139"/>
      <c r="B27" s="140"/>
      <c r="C27" s="140"/>
      <c r="D27" s="140"/>
      <c r="E27" s="140"/>
      <c r="F27" s="140"/>
    </row>
    <row r="28" spans="1:7" ht="14.25" x14ac:dyDescent="0.2">
      <c r="A28" s="113"/>
      <c r="B28" s="141"/>
      <c r="C28" s="113"/>
      <c r="D28" s="118"/>
      <c r="E28" s="118"/>
      <c r="F28" s="118"/>
    </row>
    <row r="29" spans="1:7" ht="14.25" x14ac:dyDescent="0.2">
      <c r="A29" s="113"/>
      <c r="B29" s="113"/>
      <c r="C29" s="113"/>
      <c r="D29" s="118"/>
      <c r="E29" s="118"/>
      <c r="F29" s="118"/>
    </row>
    <row r="30" spans="1:7" x14ac:dyDescent="0.2">
      <c r="A30"/>
      <c r="B30" s="142"/>
      <c r="C30"/>
      <c r="G30" s="143"/>
    </row>
    <row r="31" spans="1:7" x14ac:dyDescent="0.2">
      <c r="A31"/>
      <c r="B31"/>
      <c r="C31"/>
    </row>
    <row r="32" spans="1:7" x14ac:dyDescent="0.2">
      <c r="A32" s="144"/>
      <c r="B32" s="144"/>
      <c r="C32" s="144"/>
      <c r="D32" s="145"/>
      <c r="E32" s="145"/>
      <c r="F32" s="145"/>
    </row>
    <row r="33" spans="1:3" x14ac:dyDescent="0.2">
      <c r="A33"/>
      <c r="B33"/>
      <c r="C33"/>
    </row>
    <row r="34" spans="1:3" x14ac:dyDescent="0.2">
      <c r="A34" s="79"/>
      <c r="B34" s="79"/>
      <c r="C34" s="79"/>
    </row>
    <row r="35" spans="1:3" x14ac:dyDescent="0.2">
      <c r="A35" s="123"/>
    </row>
  </sheetData>
  <mergeCells count="2">
    <mergeCell ref="A4:E4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офп</vt:lpstr>
      <vt:lpstr>осп</vt:lpstr>
      <vt:lpstr>оддс</vt:lpstr>
      <vt:lpstr>капитал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2016-09-02T05:26:40Z</cp:lastPrinted>
  <dcterms:created xsi:type="dcterms:W3CDTF">1996-10-08T23:32:33Z</dcterms:created>
  <dcterms:modified xsi:type="dcterms:W3CDTF">2017-08-30T08:33:33Z</dcterms:modified>
</cp:coreProperties>
</file>