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20" i="6" l="1"/>
  <c r="B20" i="6"/>
  <c r="C41" i="3" l="1"/>
  <c r="D41" i="3"/>
  <c r="B41" i="3"/>
  <c r="C18" i="6" l="1"/>
  <c r="B18" i="6"/>
  <c r="C10" i="6"/>
  <c r="C12" i="6" s="1"/>
  <c r="C22" i="6" s="1"/>
  <c r="C26" i="6" s="1"/>
  <c r="C29" i="6" s="1"/>
  <c r="C31" i="6" s="1"/>
  <c r="C32" i="6" s="1"/>
  <c r="B10" i="6"/>
  <c r="B12" i="6" s="1"/>
  <c r="D35" i="3"/>
  <c r="C35" i="3"/>
  <c r="B35" i="3"/>
  <c r="D19" i="3"/>
  <c r="C19" i="3"/>
  <c r="B19" i="3"/>
  <c r="D16" i="3"/>
  <c r="C16" i="3"/>
  <c r="B16" i="3"/>
  <c r="D11" i="3"/>
  <c r="C11" i="3"/>
  <c r="B11" i="3"/>
  <c r="C43" i="3" l="1"/>
  <c r="B43" i="3"/>
  <c r="D43" i="3"/>
  <c r="D20" i="3"/>
  <c r="B20" i="3"/>
  <c r="C20" i="3"/>
  <c r="B25" i="3" l="1"/>
  <c r="D25" i="3"/>
  <c r="B22" i="6"/>
  <c r="C25" i="3"/>
  <c r="B26" i="6" l="1"/>
  <c r="B29" i="6" l="1"/>
  <c r="B31" i="6" l="1"/>
  <c r="B32" i="6" s="1"/>
</calcChain>
</file>

<file path=xl/sharedStrings.xml><?xml version="1.0" encoding="utf-8"?>
<sst xmlns="http://schemas.openxmlformats.org/spreadsheetml/2006/main" count="81" uniqueCount="67">
  <si>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</si>
  <si>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</si>
  <si>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</si>
  <si>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</si>
  <si>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</si>
  <si>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</si>
  <si>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</si>
  <si>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</si>
  <si>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</si>
  <si>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</si>
  <si>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December 2016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</si>
  <si>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</si>
  <si>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</si>
  <si>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</si>
  <si>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</si>
  <si>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</si>
  <si>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</si>
  <si>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</si>
  <si>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</si>
  <si>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</si>
  <si>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</si>
  <si>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</si>
  <si>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</si>
  <si>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</si>
  <si>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</si>
  <si>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</si>
  <si>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</si>
  <si>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</si>
  <si>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</si>
  <si>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</si>
  <si>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</si>
  <si>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</si>
  <si>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</si>
  <si>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</si>
  <si>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</si>
  <si>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</si>
  <si>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</si>
  <si>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</si>
  <si>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</si>
  <si>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</si>
  <si>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</si>
  <si>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</si>
  <si>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</si>
  <si>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</si>
  <si>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</si>
  <si>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</si>
  <si>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</si>
  <si>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</si>
  <si>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</si>
  <si>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</si>
  <si>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</si>
  <si>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</si>
  <si>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Open Joint Stock Company "Commercial Bank KYRGYZSTAN"</t>
  </si>
  <si>
    <t>Statement of financial position</t>
  </si>
  <si>
    <t>May 2016</t>
  </si>
  <si>
    <t>May 2017</t>
  </si>
  <si>
    <t>As at 31 May 2017</t>
  </si>
  <si>
    <t>Total loans to customers</t>
  </si>
  <si>
    <t>Total loans</t>
  </si>
  <si>
    <t>________________________________</t>
  </si>
  <si>
    <t>Mr. N. ILEBAEV</t>
  </si>
  <si>
    <t>Ms. E. DJENBAEVA</t>
  </si>
  <si>
    <t>Chairman of the Board</t>
  </si>
  <si>
    <t xml:space="preserve">Chief Accountant </t>
  </si>
  <si>
    <t>Retained earnings</t>
  </si>
  <si>
    <t>For the period ended 31 May 2017</t>
  </si>
  <si>
    <t>May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</si>
</sst>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66" fontId="8" fillId="0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3" fontId="11" fillId="0" borderId="0" xfId="8" applyNumberFormat="1" applyFont="1" applyFill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C17" sqref="C17"/>
    </sheetView>
  </sheetViews>
  <sheetFormatPr defaultRowHeight="12.75" x14ac:dyDescent="0.2"/>
  <cols>
    <col min="1" max="1" width="36.28515625" style="21" customWidth="1"/>
    <col min="2" max="2" width="14.5703125" style="1" customWidth="1"/>
    <col min="3" max="3" width="15.7109375" style="1" customWidth="1"/>
    <col min="4" max="4" width="13.7109375" style="1" customWidth="1"/>
    <col min="5" max="5" width="4.28515625" style="1" customWidth="1"/>
    <col min="6" max="16384" width="9.140625" style="1"/>
  </cols>
  <sheetData>
    <row r="1" spans="1:5" x14ac:dyDescent="0.2">
      <c r="A1" s="12" t="s">
        <v>52</v>
      </c>
    </row>
    <row r="2" spans="1:5" x14ac:dyDescent="0.2">
      <c r="A2" s="12"/>
    </row>
    <row r="3" spans="1:5" x14ac:dyDescent="0.2">
      <c r="A3" s="12" t="s">
        <v>53</v>
      </c>
    </row>
    <row r="4" spans="1:5" ht="12.75" customHeight="1" x14ac:dyDescent="0.2">
      <c r="A4" s="9" t="s">
        <v>56</v>
      </c>
      <c r="B4" s="2"/>
      <c r="C4" s="2"/>
      <c r="D4" s="2"/>
    </row>
    <row r="5" spans="1:5" s="11" customFormat="1" x14ac:dyDescent="0.2">
      <c r="A5" s="13"/>
      <c r="B5" s="74" t="s">
        <v>55</v>
      </c>
      <c r="C5" s="74" t="s">
        <v>54</v>
      </c>
      <c r="D5" s="74" t="s">
        <v>10</v>
      </c>
      <c r="E5" s="1"/>
    </row>
    <row r="6" spans="1:5" ht="13.5" thickBot="1" x14ac:dyDescent="0.25">
      <c r="A6" s="14"/>
      <c r="B6" s="75" t="s">
        <v>12</v>
      </c>
      <c r="C6" s="75" t="s">
        <v>12</v>
      </c>
      <c r="D6" s="75" t="s">
        <v>12</v>
      </c>
    </row>
    <row r="7" spans="1:5" x14ac:dyDescent="0.2">
      <c r="A7" s="9" t="s">
        <v>11</v>
      </c>
      <c r="B7" s="39"/>
      <c r="C7" s="39"/>
      <c r="D7" s="39"/>
    </row>
    <row r="8" spans="1:5" x14ac:dyDescent="0.2">
      <c r="A8" s="8" t="s">
        <v>34</v>
      </c>
      <c r="B8" s="40">
        <v>1276796</v>
      </c>
      <c r="C8" s="40">
        <v>1278337</v>
      </c>
      <c r="D8" s="40">
        <v>1413645</v>
      </c>
    </row>
    <row r="9" spans="1:5" x14ac:dyDescent="0.2">
      <c r="A9" s="15" t="s">
        <v>0</v>
      </c>
      <c r="B9" s="40">
        <v>1232598</v>
      </c>
      <c r="C9" s="40">
        <v>1641052</v>
      </c>
      <c r="D9" s="40">
        <v>1592040</v>
      </c>
    </row>
    <row r="10" spans="1:5" x14ac:dyDescent="0.2">
      <c r="A10" s="15" t="s">
        <v>33</v>
      </c>
      <c r="B10" s="40">
        <v>436039</v>
      </c>
      <c r="C10" s="40">
        <v>1097582</v>
      </c>
      <c r="D10" s="40">
        <v>549428</v>
      </c>
    </row>
    <row r="11" spans="1:5" x14ac:dyDescent="0.2">
      <c r="A11" s="9" t="s">
        <v>28</v>
      </c>
      <c r="B11" s="41">
        <f>B8+B9+B10</f>
        <v>2945433</v>
      </c>
      <c r="C11" s="41">
        <f>C8+C9+C10</f>
        <v>4016971</v>
      </c>
      <c r="D11" s="41">
        <f>D8+D9+D10</f>
        <v>3555113</v>
      </c>
    </row>
    <row r="12" spans="1:5" s="4" customFormat="1" x14ac:dyDescent="0.2">
      <c r="A12" s="8" t="s">
        <v>1</v>
      </c>
      <c r="B12" s="76">
        <v>1054660</v>
      </c>
      <c r="C12" s="76">
        <v>468513</v>
      </c>
      <c r="D12" s="76">
        <v>802697</v>
      </c>
      <c r="E12" s="1"/>
    </row>
    <row r="13" spans="1:5" s="4" customFormat="1" x14ac:dyDescent="0.2">
      <c r="A13" s="8" t="s">
        <v>31</v>
      </c>
      <c r="B13" s="40">
        <v>77259</v>
      </c>
      <c r="C13" s="40">
        <v>580434</v>
      </c>
      <c r="D13" s="40">
        <v>469332</v>
      </c>
      <c r="E13" s="1"/>
    </row>
    <row r="14" spans="1:5" x14ac:dyDescent="0.2">
      <c r="A14" s="8" t="s">
        <v>32</v>
      </c>
      <c r="B14" s="40">
        <v>150116</v>
      </c>
      <c r="C14" s="40">
        <v>354277</v>
      </c>
      <c r="D14" s="40">
        <v>241466</v>
      </c>
    </row>
    <row r="15" spans="1:5" x14ac:dyDescent="0.2">
      <c r="A15" s="8" t="s">
        <v>30</v>
      </c>
      <c r="B15" s="42">
        <v>-182</v>
      </c>
      <c r="C15" s="42">
        <v>-599</v>
      </c>
      <c r="D15" s="42">
        <v>-402</v>
      </c>
    </row>
    <row r="16" spans="1:5" x14ac:dyDescent="0.2">
      <c r="A16" s="9" t="s">
        <v>35</v>
      </c>
      <c r="B16" s="41">
        <f>B14+B15</f>
        <v>149934</v>
      </c>
      <c r="C16" s="41">
        <f>C14+C15</f>
        <v>353678</v>
      </c>
      <c r="D16" s="41">
        <f>D14+D15</f>
        <v>241064</v>
      </c>
    </row>
    <row r="17" spans="1:4" x14ac:dyDescent="0.2">
      <c r="A17" s="8" t="s">
        <v>29</v>
      </c>
      <c r="B17" s="40">
        <v>7079987</v>
      </c>
      <c r="C17" s="40">
        <v>5321326</v>
      </c>
      <c r="D17" s="40">
        <v>6390087</v>
      </c>
    </row>
    <row r="18" spans="1:4" x14ac:dyDescent="0.2">
      <c r="A18" s="8" t="s">
        <v>30</v>
      </c>
      <c r="B18" s="42">
        <v>-460056</v>
      </c>
      <c r="C18" s="42">
        <v>-367822</v>
      </c>
      <c r="D18" s="42">
        <v>-412992</v>
      </c>
    </row>
    <row r="19" spans="1:4" x14ac:dyDescent="0.2">
      <c r="A19" s="9" t="s">
        <v>57</v>
      </c>
      <c r="B19" s="43">
        <f>B17+B18</f>
        <v>6619931</v>
      </c>
      <c r="C19" s="43">
        <f>C17+C18</f>
        <v>4953504</v>
      </c>
      <c r="D19" s="43">
        <f>D17+D18</f>
        <v>5977095</v>
      </c>
    </row>
    <row r="20" spans="1:4" x14ac:dyDescent="0.2">
      <c r="A20" s="16" t="s">
        <v>58</v>
      </c>
      <c r="B20" s="41">
        <f>B16+B19</f>
        <v>6769865</v>
      </c>
      <c r="C20" s="41">
        <f>C16+C19</f>
        <v>5307182</v>
      </c>
      <c r="D20" s="41">
        <f>D16+D19</f>
        <v>6218159</v>
      </c>
    </row>
    <row r="21" spans="1:4" x14ac:dyDescent="0.2">
      <c r="A21" s="8" t="s">
        <v>27</v>
      </c>
      <c r="B21" s="42"/>
      <c r="C21" s="42">
        <v>-1055</v>
      </c>
      <c r="D21" s="42"/>
    </row>
    <row r="22" spans="1:4" x14ac:dyDescent="0.2">
      <c r="A22" s="17" t="s">
        <v>2</v>
      </c>
      <c r="B22" s="40"/>
      <c r="C22" s="40"/>
      <c r="D22" s="40"/>
    </row>
    <row r="23" spans="1:4" x14ac:dyDescent="0.2">
      <c r="A23" s="8" t="s">
        <v>26</v>
      </c>
      <c r="B23" s="40">
        <v>515230</v>
      </c>
      <c r="C23" s="40">
        <v>476208</v>
      </c>
      <c r="D23" s="40">
        <v>495997</v>
      </c>
    </row>
    <row r="24" spans="1:4" ht="13.5" customHeight="1" x14ac:dyDescent="0.2">
      <c r="A24" s="7" t="s">
        <v>25</v>
      </c>
      <c r="B24" s="40">
        <v>381758</v>
      </c>
      <c r="C24" s="40">
        <v>282777</v>
      </c>
      <c r="D24" s="40">
        <v>238937</v>
      </c>
    </row>
    <row r="25" spans="1:4" ht="13.5" thickBot="1" x14ac:dyDescent="0.25">
      <c r="A25" s="18" t="s">
        <v>20</v>
      </c>
      <c r="B25" s="44">
        <f>B11+B12+B13+B20+B21+B22+B23+B24</f>
        <v>11744205</v>
      </c>
      <c r="C25" s="44">
        <f>C11+C12+C13+C20+C21+C22+C23+C24</f>
        <v>11131030</v>
      </c>
      <c r="D25" s="44">
        <f>D11+D12+D13+D20+D21+D22+D23+D24</f>
        <v>11780235</v>
      </c>
    </row>
    <row r="26" spans="1:4" ht="13.5" thickTop="1" x14ac:dyDescent="0.2">
      <c r="A26" s="9"/>
      <c r="B26" s="45"/>
      <c r="C26" s="45"/>
      <c r="D26" s="45"/>
    </row>
    <row r="27" spans="1:4" x14ac:dyDescent="0.2">
      <c r="A27" s="14" t="s">
        <v>13</v>
      </c>
      <c r="B27" s="46"/>
      <c r="C27" s="46"/>
      <c r="D27" s="46"/>
    </row>
    <row r="28" spans="1:4" x14ac:dyDescent="0.2">
      <c r="A28" s="6" t="s">
        <v>19</v>
      </c>
      <c r="B28" s="40">
        <v>692173</v>
      </c>
      <c r="C28" s="40">
        <v>1383082</v>
      </c>
      <c r="D28" s="40">
        <v>819791</v>
      </c>
    </row>
    <row r="29" spans="1:4" x14ac:dyDescent="0.2">
      <c r="A29" s="7" t="s">
        <v>17</v>
      </c>
      <c r="B29" s="40">
        <v>8440659</v>
      </c>
      <c r="C29" s="40">
        <v>8124377</v>
      </c>
      <c r="D29" s="40">
        <v>8637049</v>
      </c>
    </row>
    <row r="30" spans="1:4" x14ac:dyDescent="0.2">
      <c r="A30" s="7" t="s">
        <v>18</v>
      </c>
      <c r="B30" s="40">
        <v>1115725</v>
      </c>
      <c r="C30" s="40">
        <v>347820</v>
      </c>
      <c r="D30" s="40">
        <v>1010549</v>
      </c>
    </row>
    <row r="31" spans="1:4" x14ac:dyDescent="0.2">
      <c r="A31" s="7" t="s">
        <v>16</v>
      </c>
      <c r="B31" s="40">
        <v>930</v>
      </c>
      <c r="C31" s="40"/>
      <c r="D31" s="40">
        <v>550</v>
      </c>
    </row>
    <row r="32" spans="1:4" x14ac:dyDescent="0.2">
      <c r="A32" s="8" t="s">
        <v>3</v>
      </c>
      <c r="B32" s="40">
        <v>8616</v>
      </c>
      <c r="C32" s="40">
        <v>4020</v>
      </c>
      <c r="D32" s="40">
        <v>6000</v>
      </c>
    </row>
    <row r="33" spans="1:4" x14ac:dyDescent="0.2">
      <c r="A33" s="8" t="s">
        <v>15</v>
      </c>
      <c r="B33" s="40">
        <v>1984</v>
      </c>
      <c r="C33" s="40"/>
      <c r="D33" s="40">
        <v>5905</v>
      </c>
    </row>
    <row r="34" spans="1:4" x14ac:dyDescent="0.2">
      <c r="A34" s="15" t="s">
        <v>14</v>
      </c>
      <c r="B34" s="40">
        <v>318756</v>
      </c>
      <c r="C34" s="40">
        <v>193101</v>
      </c>
      <c r="D34" s="40">
        <v>163229</v>
      </c>
    </row>
    <row r="35" spans="1:4" x14ac:dyDescent="0.2">
      <c r="A35" s="18" t="s">
        <v>21</v>
      </c>
      <c r="B35" s="47">
        <f>SUM(B28:B34)</f>
        <v>10578843</v>
      </c>
      <c r="C35" s="47">
        <f>SUM(C28:C34)</f>
        <v>10052400</v>
      </c>
      <c r="D35" s="47">
        <f>SUM(D28:D34)</f>
        <v>10643073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22</v>
      </c>
      <c r="B37" s="48"/>
      <c r="C37" s="48"/>
      <c r="D37" s="48"/>
    </row>
    <row r="38" spans="1:4" x14ac:dyDescent="0.2">
      <c r="A38" s="7" t="s">
        <v>4</v>
      </c>
      <c r="B38" s="40">
        <v>1080814</v>
      </c>
      <c r="C38" s="40">
        <v>1008564</v>
      </c>
      <c r="D38" s="40">
        <v>1080814</v>
      </c>
    </row>
    <row r="39" spans="1:4" x14ac:dyDescent="0.2">
      <c r="A39" s="7" t="s">
        <v>51</v>
      </c>
      <c r="B39" s="49">
        <v>45542</v>
      </c>
      <c r="C39" s="49">
        <v>72250</v>
      </c>
      <c r="D39" s="49"/>
    </row>
    <row r="40" spans="1:4" x14ac:dyDescent="0.2">
      <c r="A40" s="7" t="s">
        <v>64</v>
      </c>
      <c r="B40" s="50">
        <v>39006</v>
      </c>
      <c r="C40" s="50">
        <v>-2184</v>
      </c>
      <c r="D40" s="50">
        <v>56348</v>
      </c>
    </row>
    <row r="41" spans="1:4" x14ac:dyDescent="0.2">
      <c r="A41" s="14" t="s">
        <v>23</v>
      </c>
      <c r="B41" s="51">
        <f>SUM(B38:B40)</f>
        <v>1165362</v>
      </c>
      <c r="C41" s="51">
        <f t="shared" ref="C41:D41" si="0">SUM(C38:C40)</f>
        <v>1078630</v>
      </c>
      <c r="D41" s="51">
        <f t="shared" si="0"/>
        <v>1137162</v>
      </c>
    </row>
    <row r="42" spans="1:4" x14ac:dyDescent="0.2">
      <c r="A42" s="9"/>
      <c r="B42" s="52"/>
      <c r="C42" s="52"/>
      <c r="D42" s="52"/>
    </row>
    <row r="43" spans="1:4" ht="13.5" thickBot="1" x14ac:dyDescent="0.25">
      <c r="A43" s="19" t="s">
        <v>24</v>
      </c>
      <c r="B43" s="53">
        <f>B35+B41</f>
        <v>11744205</v>
      </c>
      <c r="C43" s="53">
        <f>C35+C41</f>
        <v>11131030</v>
      </c>
      <c r="D43" s="53">
        <f>D35+D41</f>
        <v>11780235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7" spans="1:4" x14ac:dyDescent="0.2">
      <c r="A47" s="21" t="s">
        <v>59</v>
      </c>
      <c r="B47" s="5"/>
      <c r="C47" s="21" t="s">
        <v>59</v>
      </c>
      <c r="D47" s="5"/>
    </row>
    <row r="48" spans="1:4" x14ac:dyDescent="0.2">
      <c r="A48" s="12" t="s">
        <v>60</v>
      </c>
      <c r="B48" s="4"/>
      <c r="C48" s="12" t="s">
        <v>61</v>
      </c>
      <c r="D48" s="4"/>
    </row>
    <row r="49" spans="1:4" x14ac:dyDescent="0.2">
      <c r="A49" s="12" t="s">
        <v>62</v>
      </c>
      <c r="B49" s="4"/>
      <c r="C49" s="12" t="s">
        <v>63</v>
      </c>
      <c r="D49" s="4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C7" sqref="C7"/>
    </sheetView>
  </sheetViews>
  <sheetFormatPr defaultRowHeight="12.75" x14ac:dyDescent="0.2"/>
  <cols>
    <col min="1" max="1" width="43.42578125" style="37" customWidth="1"/>
    <col min="2" max="2" width="15" style="23" customWidth="1"/>
    <col min="3" max="3" width="16.14062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3" x14ac:dyDescent="0.2">
      <c r="A1" s="12" t="s">
        <v>52</v>
      </c>
    </row>
    <row r="2" spans="1:3" x14ac:dyDescent="0.2">
      <c r="A2" s="12"/>
    </row>
    <row r="3" spans="1:3" x14ac:dyDescent="0.2">
      <c r="A3" s="12" t="s">
        <v>36</v>
      </c>
      <c r="B3" s="22"/>
      <c r="C3" s="22"/>
    </row>
    <row r="4" spans="1:3" x14ac:dyDescent="0.2">
      <c r="A4" s="9" t="s">
        <v>65</v>
      </c>
      <c r="B4" s="24"/>
      <c r="C4" s="24"/>
    </row>
    <row r="5" spans="1:3" x14ac:dyDescent="0.2">
      <c r="A5" s="28"/>
      <c r="B5" s="24"/>
      <c r="C5" s="24"/>
    </row>
    <row r="6" spans="1:3" x14ac:dyDescent="0.2">
      <c r="A6" s="13"/>
      <c r="B6" s="74" t="s">
        <v>66</v>
      </c>
      <c r="C6" s="74" t="s">
        <v>54</v>
      </c>
    </row>
    <row r="7" spans="1:3" ht="13.5" thickBot="1" x14ac:dyDescent="0.25">
      <c r="A7" s="13"/>
      <c r="B7" s="75" t="s">
        <v>12</v>
      </c>
      <c r="C7" s="75" t="s">
        <v>12</v>
      </c>
    </row>
    <row r="8" spans="1:3" x14ac:dyDescent="0.2">
      <c r="A8" s="29" t="s">
        <v>37</v>
      </c>
      <c r="B8" s="54">
        <v>529042</v>
      </c>
      <c r="C8" s="55">
        <v>475718</v>
      </c>
    </row>
    <row r="9" spans="1:3" x14ac:dyDescent="0.2">
      <c r="A9" s="29" t="s">
        <v>38</v>
      </c>
      <c r="B9" s="54">
        <v>-194022</v>
      </c>
      <c r="C9" s="56">
        <v>-290425</v>
      </c>
    </row>
    <row r="10" spans="1:3" x14ac:dyDescent="0.2">
      <c r="A10" s="9" t="s">
        <v>40</v>
      </c>
      <c r="B10" s="57">
        <f>SUM(B8:B9)</f>
        <v>335020</v>
      </c>
      <c r="C10" s="57">
        <f>SUM(C8:C9)</f>
        <v>185293</v>
      </c>
    </row>
    <row r="11" spans="1:3" x14ac:dyDescent="0.2">
      <c r="A11" s="8" t="s">
        <v>39</v>
      </c>
      <c r="B11" s="54">
        <v>-82566</v>
      </c>
      <c r="C11" s="58">
        <v>-35548</v>
      </c>
    </row>
    <row r="12" spans="1:3" x14ac:dyDescent="0.2">
      <c r="A12" s="30" t="s">
        <v>5</v>
      </c>
      <c r="B12" s="59">
        <f>B10+B11</f>
        <v>252454</v>
      </c>
      <c r="C12" s="59">
        <f>C10+C11</f>
        <v>149745</v>
      </c>
    </row>
    <row r="13" spans="1:3" x14ac:dyDescent="0.2">
      <c r="A13" s="25"/>
      <c r="C13" s="60"/>
    </row>
    <row r="14" spans="1:3" x14ac:dyDescent="0.2">
      <c r="A14" s="13" t="s">
        <v>41</v>
      </c>
      <c r="B14" s="61">
        <v>124010</v>
      </c>
      <c r="C14" s="56">
        <v>102781</v>
      </c>
    </row>
    <row r="15" spans="1:3" x14ac:dyDescent="0.2">
      <c r="A15" s="13" t="s">
        <v>42</v>
      </c>
      <c r="B15" s="54">
        <v>-19647</v>
      </c>
      <c r="C15" s="62">
        <v>-11055</v>
      </c>
    </row>
    <row r="16" spans="1:3" x14ac:dyDescent="0.2">
      <c r="A16" s="25" t="s">
        <v>50</v>
      </c>
      <c r="B16" s="54">
        <v>57515</v>
      </c>
      <c r="C16" s="62">
        <v>65345</v>
      </c>
    </row>
    <row r="17" spans="1:4" x14ac:dyDescent="0.2">
      <c r="A17" s="25" t="s">
        <v>6</v>
      </c>
      <c r="B17" s="54">
        <v>-3349</v>
      </c>
      <c r="C17" s="62">
        <v>963</v>
      </c>
      <c r="D17" s="26"/>
    </row>
    <row r="18" spans="1:4" x14ac:dyDescent="0.2">
      <c r="A18" s="30" t="s">
        <v>43</v>
      </c>
      <c r="B18" s="63">
        <f>SUM(B14:B17)</f>
        <v>158529</v>
      </c>
      <c r="C18" s="63">
        <f>SUM(C14:C17)</f>
        <v>158034</v>
      </c>
    </row>
    <row r="19" spans="1:4" x14ac:dyDescent="0.2">
      <c r="A19" s="25"/>
      <c r="B19" s="64"/>
      <c r="C19" s="54"/>
    </row>
    <row r="20" spans="1:4" x14ac:dyDescent="0.2">
      <c r="A20" s="25" t="s">
        <v>44</v>
      </c>
      <c r="B20" s="54">
        <f>B12+B18</f>
        <v>410983</v>
      </c>
      <c r="C20" s="54">
        <f>C12+C18</f>
        <v>307779</v>
      </c>
    </row>
    <row r="21" spans="1:4" x14ac:dyDescent="0.2">
      <c r="A21" s="25" t="s">
        <v>45</v>
      </c>
      <c r="B21" s="54">
        <v>-367862</v>
      </c>
      <c r="C21" s="62">
        <v>-319692</v>
      </c>
    </row>
    <row r="22" spans="1:4" ht="13.5" thickBot="1" x14ac:dyDescent="0.25">
      <c r="A22" s="31" t="s">
        <v>48</v>
      </c>
      <c r="B22" s="65">
        <f>B20+B21</f>
        <v>43121</v>
      </c>
      <c r="C22" s="65">
        <f t="shared" ref="C22" si="0">C20+C21</f>
        <v>-11913</v>
      </c>
    </row>
    <row r="23" spans="1:4" ht="13.5" thickTop="1" x14ac:dyDescent="0.2">
      <c r="A23" s="32"/>
      <c r="B23" s="66"/>
      <c r="C23" s="66"/>
    </row>
    <row r="24" spans="1:4" x14ac:dyDescent="0.2">
      <c r="A24" s="8" t="s">
        <v>46</v>
      </c>
      <c r="B24" s="58">
        <v>-9829</v>
      </c>
      <c r="C24" s="58">
        <v>-1381</v>
      </c>
    </row>
    <row r="25" spans="1:4" x14ac:dyDescent="0.2">
      <c r="A25" s="33"/>
      <c r="B25" s="58"/>
      <c r="C25" s="67"/>
    </row>
    <row r="26" spans="1:4" ht="13.5" thickBot="1" x14ac:dyDescent="0.25">
      <c r="A26" s="31" t="s">
        <v>47</v>
      </c>
      <c r="B26" s="68">
        <f>B22+B24</f>
        <v>33292</v>
      </c>
      <c r="C26" s="68">
        <f t="shared" ref="C26" si="1">C22+C24</f>
        <v>-13294</v>
      </c>
    </row>
    <row r="27" spans="1:4" ht="13.5" thickTop="1" x14ac:dyDescent="0.2">
      <c r="A27" s="34"/>
      <c r="B27" s="69"/>
      <c r="C27" s="54"/>
    </row>
    <row r="28" spans="1:4" x14ac:dyDescent="0.2">
      <c r="A28" s="27" t="s">
        <v>7</v>
      </c>
      <c r="B28" s="70">
        <v>-5396</v>
      </c>
      <c r="C28" s="70"/>
    </row>
    <row r="29" spans="1:4" ht="13.5" thickBot="1" x14ac:dyDescent="0.25">
      <c r="A29" s="31" t="s">
        <v>8</v>
      </c>
      <c r="B29" s="71">
        <f>B28+B26</f>
        <v>27896</v>
      </c>
      <c r="C29" s="71">
        <f t="shared" ref="C29" si="2">C28+C26</f>
        <v>-13294</v>
      </c>
    </row>
    <row r="30" spans="1:4" ht="13.5" thickTop="1" x14ac:dyDescent="0.2">
      <c r="A30" s="35"/>
      <c r="B30" s="72"/>
      <c r="C30" s="69"/>
    </row>
    <row r="31" spans="1:4" ht="13.5" thickBot="1" x14ac:dyDescent="0.25">
      <c r="A31" s="36" t="s">
        <v>49</v>
      </c>
      <c r="B31" s="71">
        <f>B29</f>
        <v>27896</v>
      </c>
      <c r="C31" s="71">
        <f>C29</f>
        <v>-13294</v>
      </c>
    </row>
    <row r="32" spans="1:4" ht="13.5" thickTop="1" x14ac:dyDescent="0.2">
      <c r="A32" s="38" t="s">
        <v>9</v>
      </c>
      <c r="B32" s="73">
        <f>B31/216162885*1000</f>
        <v>0.12905083127475839</v>
      </c>
      <c r="C32" s="73">
        <f>C31/201712885*1000</f>
        <v>-6.5905556801688706E-2</v>
      </c>
    </row>
    <row r="36" spans="1:2" x14ac:dyDescent="0.2">
      <c r="A36" s="21" t="s">
        <v>59</v>
      </c>
      <c r="B36" s="21" t="s">
        <v>59</v>
      </c>
    </row>
    <row r="37" spans="1:2" x14ac:dyDescent="0.2">
      <c r="A37" s="12" t="s">
        <v>60</v>
      </c>
      <c r="B37" s="12" t="s">
        <v>61</v>
      </c>
    </row>
    <row r="38" spans="1:2" x14ac:dyDescent="0.2">
      <c r="A38" s="12" t="s">
        <v>62</v>
      </c>
      <c r="B38" s="12" t="s">
        <v>63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2017-08-29T10:57:29Z</dcterms:modified>
</cp:coreProperties>
</file>