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Фин отчетность  3 квартла\после проверки миргуль\"/>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BS!$A$3:$D$46</definedName>
    <definedName name="_xlnm.Print_Area" localSheetId="1">PL!$A$3:$C$32</definedName>
  </definedNames>
  <calcPr calcId="152511" calcOnSave="0"/>
</workbook>
</file>

<file path=xl/calcChain.xml><?xml version="1.0" encoding="utf-8"?>
<calcChain xmlns="http://schemas.openxmlformats.org/spreadsheetml/2006/main">
  <c r="C20" i="13" l="1"/>
  <c r="E19" i="13"/>
  <c r="E18" i="13"/>
  <c r="E17" i="13"/>
  <c r="E16" i="13"/>
  <c r="E13" i="13"/>
  <c r="E12" i="13"/>
  <c r="E11" i="13"/>
  <c r="E10" i="13"/>
  <c r="E9" i="13"/>
  <c r="C14" i="13"/>
  <c r="C15" i="13"/>
  <c r="C32" i="6"/>
  <c r="C20" i="6"/>
  <c r="B20" i="6"/>
  <c r="B41" i="3"/>
  <c r="C41" i="3"/>
  <c r="D41" i="3"/>
  <c r="E15" i="13"/>
  <c r="D14" i="13"/>
  <c r="B14" i="13"/>
  <c r="E14" i="13"/>
  <c r="C16" i="12"/>
  <c r="C27" i="12"/>
  <c r="B16" i="12"/>
  <c r="B27" i="12"/>
  <c r="D20" i="13"/>
  <c r="B20" i="13"/>
  <c r="C40" i="12"/>
  <c r="B40" i="12"/>
  <c r="C35" i="12"/>
  <c r="B35" i="12"/>
  <c r="C29" i="12"/>
  <c r="B29" i="12"/>
  <c r="B42" i="12"/>
  <c r="B44" i="12"/>
  <c r="C42" i="12"/>
  <c r="C44" i="12"/>
  <c r="E20" i="13"/>
  <c r="C18" i="6"/>
  <c r="B18" i="6"/>
  <c r="C10" i="6"/>
  <c r="C12" i="6"/>
  <c r="B10" i="6"/>
  <c r="B12" i="6"/>
  <c r="D35" i="3"/>
  <c r="C35" i="3"/>
  <c r="B35" i="3"/>
  <c r="D19" i="3"/>
  <c r="C19" i="3"/>
  <c r="B19" i="3"/>
  <c r="D16" i="3"/>
  <c r="C16" i="3"/>
  <c r="B16" i="3"/>
  <c r="D11" i="3"/>
  <c r="C11" i="3"/>
  <c r="B11" i="3"/>
  <c r="C22" i="6"/>
  <c r="C26" i="6"/>
  <c r="C29" i="6"/>
  <c r="C31" i="6"/>
  <c r="C43" i="3"/>
  <c r="B43" i="3"/>
  <c r="D43" i="3"/>
  <c r="D20" i="3"/>
  <c r="B20" i="3"/>
  <c r="C20" i="3"/>
  <c r="B25" i="3"/>
  <c r="D25" i="3"/>
  <c r="B22" i="6"/>
  <c r="C25" i="3"/>
  <c r="B26" i="6"/>
  <c r="B29" i="6"/>
  <c r="B31" i="6"/>
  <c r="B32" i="6"/>
</calcChain>
</file>

<file path=xl/sharedStrings.xml><?xml version="1.0" encoding="utf-8"?>
<sst xmlns="http://schemas.openxmlformats.org/spreadsheetml/2006/main" count="256" uniqueCount="186">
  <si>
    <t>The correspondent account in NBKR</t>
  </si>
  <si>
    <t>Investments held to maturity</t>
  </si>
  <si>
    <t>- pledged under REPO-AGREEMENT</t>
  </si>
  <si>
    <t>Deferred tax liabilities</t>
  </si>
  <si>
    <t>Share capital</t>
  </si>
  <si>
    <t>Retained earnings</t>
  </si>
  <si>
    <t>Net interest income</t>
  </si>
  <si>
    <t xml:space="preserve">Other  income </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</si>
  <si>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</si>
  <si>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</si>
  <si>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</si>
  <si>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</si>
  <si>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</si>
  <si>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</si>
  <si>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</si>
  <si>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</si>
  <si>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</si>
  <si>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</si>
  <si>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</si>
  <si>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Due to other financial institutions</t>
  </si>
  <si>
    <t>TOTAL ASSETS</t>
  </si>
  <si>
    <t>TOTAL LIABILITIES</t>
  </si>
  <si>
    <t>EQUITY</t>
  </si>
  <si>
    <t>TOTAL EQUITY</t>
  </si>
  <si>
    <t>TOTAL LIABILITIES AND EQUITY</t>
  </si>
  <si>
    <t>Other assets</t>
  </si>
  <si>
    <t>Proporty, equipment and intangible assets</t>
  </si>
  <si>
    <t>Financial assets at fair value through profit or loss</t>
  </si>
  <si>
    <t xml:space="preserve">Total assets of the monetary market </t>
  </si>
  <si>
    <t>Loans to customers</t>
  </si>
  <si>
    <t>Less provision for impairment losses</t>
  </si>
  <si>
    <t>Due from other financial institutions</t>
  </si>
  <si>
    <t>Loans to other financial institutions</t>
  </si>
  <si>
    <t>"Nostro" Accounts in commercial banks</t>
  </si>
  <si>
    <t>Cash and cash equivalents</t>
  </si>
  <si>
    <t>Total dues from other financial institutions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</si>
  <si>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</si>
  <si>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</si>
  <si>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</si>
  <si>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</si>
  <si>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</si>
  <si>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</si>
  <si>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</si>
  <si>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</si>
  <si>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</si>
  <si>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</si>
  <si>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</si>
  <si>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</si>
  <si>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</si>
  <si>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</si>
  <si>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</si>
  <si>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</si>
  <si>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</si>
  <si>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</si>
  <si>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</si>
  <si>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</si>
  <si>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</si>
  <si>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</si>
  <si>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</si>
  <si>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</si>
  <si>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</si>
  <si>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</si>
  <si>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Proceeds from redemption of investments held to 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</si>
  <si>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</si>
  <si>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</si>
  <si>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</si>
  <si>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</si>
  <si>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</si>
  <si>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</si>
  <si>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</si>
  <si>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</si>
  <si>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</si>
  <si>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(Increase) decrease in operating assets:</t>
  </si>
  <si>
    <t>Net cash (outflow)/inflow from operating activities</t>
  </si>
  <si>
    <t>Net cash inflow/(outflow) from financing activities</t>
  </si>
  <si>
    <t>Effect of changes in foreign exchange rate fluctions on cash and cash equivalents</t>
  </si>
  <si>
    <t>Chairman of the Board</t>
  </si>
  <si>
    <t>Open Joint Stock Company "Commercial Bank KYRGYZSTAN"</t>
  </si>
  <si>
    <t>Statement of financial position</t>
  </si>
  <si>
    <t>Total loans to customers</t>
  </si>
  <si>
    <t>Total loans</t>
  </si>
  <si>
    <t>________________________________</t>
  </si>
  <si>
    <t>Mr. N. ILEBAEV</t>
  </si>
  <si>
    <t>Ms. E. DJENBAEVA</t>
  </si>
  <si>
    <t xml:space="preserve">Chief Accountant </t>
  </si>
  <si>
    <t>Statement of Cash Flows</t>
  </si>
  <si>
    <t>Changes in operating assets and liabilities:</t>
  </si>
  <si>
    <t>Increase (decrease) in operating liabilities:</t>
  </si>
  <si>
    <t xml:space="preserve">Net cash (outflow)/inflow from operating activities before income tax </t>
  </si>
  <si>
    <t>Proceeds on sale of property and equipment</t>
  </si>
  <si>
    <t>CASH FLOWS FROM FINANCING ACTIVITIES:</t>
  </si>
  <si>
    <t>Proceeds from other borrowed funds</t>
  </si>
  <si>
    <t xml:space="preserve">Statement of Changes in Equity </t>
  </si>
  <si>
    <t>Total comprehensive income fof the period</t>
  </si>
  <si>
    <t>Reinvestment of retained earnings to share capital and additional paid-in capital</t>
  </si>
  <si>
    <t>As at 31 December 2016</t>
  </si>
  <si>
    <t>As at 31 December 2017</t>
  </si>
  <si>
    <t>December 2017</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</si>
  <si>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</si>
  <si>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</si>
  <si>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</si>
  <si>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</si>
  <si>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</si>
  <si>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</si>
  <si>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3. Information about material facts affecting the Bank's financial and business activity in the reporting quarter – not available;</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</si>
  <si>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</si>
  <si>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</si>
  <si>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</si>
  <si>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</si>
  <si>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</si>
  <si>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</si>
  <si>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</si>
  <si>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</si>
  <si>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</si>
  <si>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</si>
  <si>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</si>
  <si>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</si>
  <si>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</si>
  <si>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</si>
  <si>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</si>
  <si>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</si>
  <si>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</si>
  <si>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</si>
  <si>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</si>
  <si>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</si>
  <si>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</si>
  <si>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</si>
  <si>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</si>
  <si>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</si>
  <si>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Aya Babanova  citizen of Kyrgyzstan</t>
  </si>
  <si>
    <t>As at 30 September  2018</t>
  </si>
  <si>
    <t>As at 30 September 2018</t>
  </si>
  <si>
    <t>September 2018</t>
  </si>
  <si>
    <t>September 2017</t>
  </si>
  <si>
    <t>Additionally paid up capital</t>
  </si>
  <si>
    <t>For the period ended 30 September 2018</t>
  </si>
  <si>
    <t>30 September 2018</t>
  </si>
  <si>
    <t>30 September2017</t>
  </si>
  <si>
    <t>As at 30 September 2017</t>
  </si>
  <si>
    <t>Material facts affecting financial and business activity and subject to mandatory disclosure as of  1 October, 2018.</t>
  </si>
  <si>
    <t>4. There were no changes in the list of persons included in the governing bodies of the bank;</t>
  </si>
  <si>
    <t>7. There were no any changes in the list of legal entities in which the Bank owns 20% or more of the authorized capital;</t>
  </si>
  <si>
    <t>8. There were no any changes in the list of owners of 5 or more percent of stakes (shares), as well as in participation interest of holders of 5 or more percent of the stakes (shares);</t>
  </si>
  <si>
    <t>9. No bank owning more than 5 percent of its voting shares (stakes) appeared in the registry;</t>
  </si>
  <si>
    <t xml:space="preserve">10. There were no one-time transactions of the Bank the amount of which or value of the property under which represent 10 or more per cent of the Bank's assets at the date of the transaction; </t>
  </si>
  <si>
    <t xml:space="preserve">11. There were no facts resulting in one-time increase or decrease the value of the Bank's assets by more than 10 per cent; </t>
  </si>
  <si>
    <t>12. There were no facts resulting in the increase of the net profit or net losses of the Bank by more than 10 per cent;</t>
  </si>
  <si>
    <t>13. There was no reorganization of the Bank, its subsidiary and dependent companies;</t>
  </si>
  <si>
    <t>14. There were no accrued and (or) payable (paid) incomes on securities;</t>
  </si>
  <si>
    <t>15. There were no decisions of the general meetings of shareholders for the reporting quarter;</t>
  </si>
  <si>
    <t>16. There was no redemption of securities of the Bank;</t>
  </si>
  <si>
    <t>17. There were no other events (facts) stipulated by the normative legal acts of the authorized state body for the securities market regulation;</t>
  </si>
  <si>
    <t>18. The list of persons with significant (direct or indirect) influence on the decisions taken by the governing bodies of the Bank is provided in annex 2 to the financial statements;</t>
  </si>
  <si>
    <t>19. The Bank does not have the list of persons with significant (direct or indirect) influence on the decision taken by the governing bodies of the bank group's head company;</t>
  </si>
  <si>
    <t>20. The Bank does not have information on the subsidiary companies, their shareholders and persons with significant (direct or indirect) influence on the decisions taken by the governing bodies of subsidiary companies of the bank group;</t>
  </si>
  <si>
    <t>21. The Bank does not have information about dependent companies, their shareholders and persons with significant (direct or indirect) influence on the decisions taken by the governing bodies of dependent companies of the bank group;</t>
  </si>
  <si>
    <t>22. Information about the structure of the bank group is not available.</t>
  </si>
  <si>
    <t>INFORMATION</t>
  </si>
  <si>
    <t xml:space="preserve">on compliance with economic standards </t>
  </si>
  <si>
    <t xml:space="preserve">as of October 1, 2018. </t>
  </si>
  <si>
    <t>for the third quarter of 2018</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</si>
  <si>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</si>
  <si>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</si>
  <si>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</si>
  <si>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</si>
  <si>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</si>
  <si>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</si>
  <si>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</si>
  <si>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</si>
  <si>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</si>
  <si>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</si>
  <si>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</si>
  <si>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</si>
  <si>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</si>
  <si>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</si>
  <si>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</si>
  <si>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</si>
  <si>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</si>
  <si>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</si>
  <si>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</si>
  <si>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</si>
  <si>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</si>
  <si>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</si>
  <si>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6. There are no changes in the amount of participation of persons included in the elective management bodies of the bank, in the capital of the bank, as well as its subsidiaries and affiliates;</t>
  </si>
  <si>
    <t>not less than 18%</t>
  </si>
  <si>
    <t>5. There were no changes in the composition of the Management Board of the Bank;
On July 6, 2018, an extraordinary general meeting of shareholders of the Bank was held, the form of meeting was full-time, the quorum of the meeting was 98.4994%, and the following decisions were made by a vote of the extraordinary general meeting of shareholders:
1. To approve the counting commission composed of 3 (three) people.
2. To annul the resolution of Minutes No. 1 of the Annual General Meeting of Shareholders of OJSC "Commercial Bank KYRGYZSTAN" dated March 30, 2018 on the ninth issue of the agenda: “Approval of the amount, procedure and form of payment of dividends for 2017.
3. To approve the size, procedure and form of dividend payment for 2017.
Dividend information
The size of the dividend for each ordinary share - 0.778207046 soms.
The date and time of the list of shareholders entitled to receive dividends is June 6, 2018.
The day of dividend payment is the next working day after the date of the state registration of the issue of shares of OJSC "Commercial Bank KYRGYZSTAN".
The term of placement of the issued shares is until October 6, 2018.
Dividend payment form for 2017 in the amount of 100% of the net profit of OJSC "Commercial Bank KYRGYZSTAN" among shareholders, in proportion to the number of shares owned by them, according to the list of shareholders entitled to receive dividends of OJSC "Commercial Bank KYRGYZSTAN" June 6, 2018 .
The place of dividend payment is the Kyrgyz Republic, Bishkek, Togolok Moldo str., 54a.
The State service of regulation and supervision of the Financial market under the Government of the Kyrgyz Republic made the state registration of the nineteenth share issue of OJSC "Commercial Bank KYRGYZSTAN"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</si>
</sst>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_);_(* \(#,##0\);_(* &quot;-&quot;_);_(@_)"/>
    <numFmt numFmtId="165" formatCode="_(* #,##0.00_);_(* \(#,##0.00\);_(* &quot;-&quot;??_);_(@_)"/>
    <numFmt numFmtId="166" formatCode="_(* #,##0_);_(* \(#,##0\);_(* &quot;-&quot;??_);_(@_)"/>
    <numFmt numFmtId="167" formatCode="_ * #,##0.00_ ;_ * \-#,##0.00_ ;_ * &quot;-&quot;??_ ;_ @_ "/>
    <numFmt numFmtId="168" formatCode="#,##0.000000"/>
    <numFmt numFmtId="169" formatCode="mmmm\ yyyy"/>
    <numFmt numFmtId="170" formatCode="0.0%"/>
    <numFmt numFmtId="171" formatCode="0.0000%"/>
  </numFmts>
  <fonts count="24"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5">
    <xf numFmtId="0" fontId="0" fillId="0" borderId="0"/>
    <xf numFmtId="167" fontId="2" fillId="0" borderId="0" applyFont="0" applyFill="0" applyBorder="0" applyAlignment="0" applyProtection="0"/>
    <xf numFmtId="43"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cellStyleXfs>
  <cellXfs count="184">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6"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6"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6"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10" fillId="0" borderId="0" xfId="13" applyFont="1" applyBorder="1" applyAlignment="1">
      <alignment horizontal="left" vertical="center" wrapText="1"/>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6" fontId="8" fillId="0" borderId="0" xfId="8" applyNumberFormat="1" applyFont="1" applyFill="1" applyAlignment="1">
      <alignment vertical="center"/>
    </xf>
    <xf numFmtId="166" fontId="12" fillId="0" borderId="0" xfId="8" applyNumberFormat="1" applyFont="1" applyFill="1" applyAlignment="1">
      <alignment vertical="center"/>
    </xf>
    <xf numFmtId="166" fontId="11" fillId="0" borderId="0" xfId="8" applyNumberFormat="1" applyFont="1" applyFill="1" applyAlignment="1">
      <alignment vertical="center"/>
    </xf>
    <xf numFmtId="166" fontId="10" fillId="0" borderId="2" xfId="11" applyNumberFormat="1" applyFont="1" applyFill="1" applyBorder="1" applyAlignment="1">
      <alignment vertical="center"/>
    </xf>
    <xf numFmtId="0" fontId="8" fillId="0" borderId="0" xfId="7" applyFont="1" applyFill="1" applyBorder="1" applyAlignment="1">
      <alignment vertical="center"/>
    </xf>
    <xf numFmtId="166" fontId="12" fillId="0" borderId="0" xfId="11" applyNumberFormat="1" applyFont="1" applyFill="1" applyBorder="1" applyAlignment="1">
      <alignment vertical="center"/>
    </xf>
    <xf numFmtId="0" fontId="11" fillId="0" borderId="0" xfId="7" applyFont="1" applyFill="1" applyBorder="1" applyAlignment="1">
      <alignment vertical="center"/>
    </xf>
    <xf numFmtId="166" fontId="12" fillId="0" borderId="3" xfId="8" applyNumberFormat="1" applyFont="1" applyFill="1" applyBorder="1" applyAlignment="1">
      <alignment vertical="center"/>
    </xf>
    <xf numFmtId="166" fontId="11" fillId="0" borderId="0" xfId="8" applyNumberFormat="1" applyFont="1" applyFill="1" applyBorder="1" applyAlignment="1">
      <alignment vertical="center"/>
    </xf>
    <xf numFmtId="166" fontId="11" fillId="0" borderId="0" xfId="8" applyNumberFormat="1" applyFont="1" applyFill="1" applyAlignment="1">
      <alignment vertical="center" wrapText="1"/>
    </xf>
    <xf numFmtId="166" fontId="10" fillId="0" borderId="3" xfId="11" applyNumberFormat="1" applyFont="1" applyFill="1" applyBorder="1" applyAlignment="1">
      <alignment vertical="center"/>
    </xf>
    <xf numFmtId="166" fontId="10" fillId="0" borderId="0" xfId="11" applyNumberFormat="1" applyFont="1" applyFill="1" applyBorder="1" applyAlignment="1">
      <alignment vertical="center"/>
    </xf>
    <xf numFmtId="166" fontId="7" fillId="0" borderId="3" xfId="9" applyNumberFormat="1" applyFont="1" applyFill="1" applyBorder="1" applyAlignment="1">
      <alignment vertical="center"/>
    </xf>
    <xf numFmtId="166" fontId="7" fillId="0" borderId="0" xfId="9" applyNumberFormat="1" applyFont="1" applyFill="1" applyBorder="1" applyAlignment="1">
      <alignment vertical="center"/>
    </xf>
    <xf numFmtId="168" fontId="10" fillId="0" borderId="0" xfId="11" applyNumberFormat="1" applyFont="1" applyFill="1" applyBorder="1" applyAlignment="1"/>
    <xf numFmtId="14" fontId="10" fillId="0" borderId="0" xfId="7" applyNumberFormat="1" applyFont="1" applyFill="1" applyBorder="1" applyAlignment="1">
      <alignment horizontal="center"/>
    </xf>
    <xf numFmtId="3" fontId="11" fillId="0" borderId="0" xfId="1" applyNumberFormat="1" applyFont="1" applyFill="1" applyAlignment="1">
      <alignment horizontal="right"/>
    </xf>
    <xf numFmtId="3" fontId="12" fillId="0" borderId="0" xfId="8" applyNumberFormat="1" applyFont="1" applyFill="1" applyAlignment="1">
      <alignment horizontal="right"/>
    </xf>
    <xf numFmtId="166" fontId="11"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6" fontId="12" fillId="0" borderId="0" xfId="2" applyNumberFormat="1" applyFont="1" applyFill="1" applyBorder="1" applyAlignment="1"/>
    <xf numFmtId="164" fontId="11" fillId="0" borderId="0" xfId="2" applyNumberFormat="1" applyFont="1" applyFill="1" applyBorder="1" applyAlignment="1">
      <alignment horizontal="left"/>
    </xf>
    <xf numFmtId="3" fontId="12" fillId="0" borderId="2" xfId="2" applyNumberFormat="1" applyFont="1" applyFill="1" applyBorder="1" applyAlignment="1"/>
    <xf numFmtId="164" fontId="8" fillId="0" borderId="0" xfId="2" applyNumberFormat="1" applyFont="1" applyFill="1" applyBorder="1" applyAlignment="1">
      <alignment horizontal="left"/>
    </xf>
    <xf numFmtId="3" fontId="11" fillId="0" borderId="4" xfId="1" applyNumberFormat="1" applyFont="1" applyFill="1" applyBorder="1" applyAlignment="1">
      <alignment horizontal="right"/>
    </xf>
    <xf numFmtId="3" fontId="10" fillId="0" borderId="0" xfId="2" applyNumberFormat="1" applyFont="1" applyFill="1" applyBorder="1" applyAlignment="1"/>
    <xf numFmtId="166"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3" fontId="11" fillId="0" borderId="0" xfId="8" applyNumberFormat="1" applyFont="1" applyFill="1" applyAlignment="1">
      <alignment horizontal="right"/>
    </xf>
    <xf numFmtId="0" fontId="10" fillId="0" borderId="0" xfId="9" applyFont="1" applyAlignment="1">
      <alignment horizontal="left"/>
    </xf>
    <xf numFmtId="0" fontId="10" fillId="0" borderId="0" xfId="0" applyFont="1" applyFill="1" applyBorder="1" applyAlignment="1">
      <alignment horizontal="center" vertical="center" wrapText="1"/>
    </xf>
    <xf numFmtId="16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0" fontId="8" fillId="0" borderId="5" xfId="3" applyFont="1" applyFill="1" applyBorder="1" applyAlignment="1">
      <alignment vertical="center"/>
    </xf>
    <xf numFmtId="169"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3" fontId="11" fillId="2" borderId="0" xfId="1" applyNumberFormat="1" applyFont="1" applyFill="1" applyAlignment="1">
      <alignment horizontal="right"/>
    </xf>
    <xf numFmtId="3" fontId="11" fillId="0" borderId="0" xfId="11" applyNumberFormat="1" applyFont="1" applyFill="1" applyAlignment="1">
      <alignment horizontal="right"/>
    </xf>
    <xf numFmtId="166" fontId="8" fillId="0" borderId="7" xfId="12" applyNumberFormat="1" applyFont="1" applyFill="1" applyBorder="1" applyAlignment="1"/>
    <xf numFmtId="166" fontId="8" fillId="2" borderId="7" xfId="12" applyNumberFormat="1" applyFont="1" applyFill="1" applyBorder="1" applyAlignment="1"/>
    <xf numFmtId="166" fontId="8" fillId="0" borderId="7" xfId="12" applyNumberFormat="1" applyFont="1" applyFill="1" applyBorder="1" applyAlignment="1">
      <alignment horizontal="right"/>
    </xf>
    <xf numFmtId="0" fontId="8" fillId="0" borderId="7" xfId="9" applyFont="1" applyFill="1" applyBorder="1" applyAlignment="1">
      <alignment horizontal="right"/>
    </xf>
    <xf numFmtId="166" fontId="8" fillId="0" borderId="7" xfId="3" applyNumberFormat="1" applyFont="1" applyFill="1" applyBorder="1" applyAlignment="1">
      <alignment horizontal="right"/>
    </xf>
    <xf numFmtId="166" fontId="10" fillId="0" borderId="7" xfId="3" applyNumberFormat="1" applyFont="1" applyFill="1" applyBorder="1" applyAlignment="1">
      <alignment horizontal="right"/>
    </xf>
    <xf numFmtId="166" fontId="10" fillId="0" borderId="7" xfId="8" applyNumberFormat="1" applyFont="1" applyFill="1" applyBorder="1" applyAlignment="1">
      <alignment horizontal="right" vertical="center"/>
    </xf>
    <xf numFmtId="166" fontId="8" fillId="0" borderId="7" xfId="8" applyNumberFormat="1" applyFont="1" applyFill="1" applyBorder="1"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1" fillId="0" borderId="0" xfId="8" applyNumberFormat="1" applyFont="1" applyFill="1" applyAlignment="1">
      <alignment horizontal="right" wrapText="1"/>
    </xf>
    <xf numFmtId="0" fontId="10" fillId="0" borderId="7" xfId="0" applyFont="1" applyBorder="1"/>
    <xf numFmtId="3" fontId="10" fillId="0" borderId="7" xfId="13" applyNumberFormat="1" applyFont="1" applyBorder="1"/>
    <xf numFmtId="0" fontId="7" fillId="0" borderId="6" xfId="0" applyFont="1" applyFill="1" applyBorder="1" applyAlignment="1"/>
    <xf numFmtId="0" fontId="8" fillId="0" borderId="6" xfId="0" applyFont="1" applyBorder="1"/>
    <xf numFmtId="166" fontId="1" fillId="0" borderId="7" xfId="12" applyNumberFormat="1" applyFont="1" applyFill="1" applyBorder="1" applyAlignment="1"/>
    <xf numFmtId="166" fontId="1" fillId="0" borderId="8" xfId="12" applyNumberFormat="1" applyFont="1" applyFill="1" applyBorder="1" applyAlignment="1"/>
    <xf numFmtId="166" fontId="1" fillId="2" borderId="7" xfId="12" applyNumberFormat="1" applyFont="1" applyFill="1" applyBorder="1" applyAlignment="1"/>
    <xf numFmtId="166" fontId="1" fillId="0" borderId="9" xfId="12" applyNumberFormat="1" applyFont="1" applyFill="1" applyBorder="1" applyAlignment="1"/>
    <xf numFmtId="166" fontId="1" fillId="2" borderId="9" xfId="12" applyNumberFormat="1" applyFont="1" applyFill="1" applyBorder="1" applyAlignment="1"/>
    <xf numFmtId="166" fontId="1" fillId="2" borderId="7" xfId="12" applyNumberFormat="1" applyFont="1" applyFill="1" applyBorder="1" applyAlignment="1">
      <alignment horizontal="right"/>
    </xf>
    <xf numFmtId="166" fontId="1" fillId="2" borderId="9" xfId="12" applyNumberFormat="1" applyFont="1" applyFill="1" applyBorder="1" applyAlignment="1">
      <alignment horizontal="right"/>
    </xf>
    <xf numFmtId="166" fontId="10" fillId="0" borderId="10" xfId="8" applyNumberFormat="1" applyFont="1" applyFill="1" applyBorder="1" applyAlignment="1">
      <alignment horizontal="right"/>
    </xf>
    <xf numFmtId="3" fontId="10" fillId="0" borderId="10" xfId="13" applyNumberFormat="1" applyFont="1" applyBorder="1"/>
    <xf numFmtId="166" fontId="10" fillId="0" borderId="10" xfId="8" applyNumberFormat="1" applyFont="1" applyFill="1" applyBorder="1" applyAlignment="1">
      <alignment horizontal="right" vertical="center"/>
    </xf>
    <xf numFmtId="3" fontId="10" fillId="0" borderId="11" xfId="8" applyNumberFormat="1" applyFont="1" applyFill="1" applyBorder="1" applyAlignment="1">
      <alignment horizontal="right"/>
    </xf>
    <xf numFmtId="3" fontId="10" fillId="0" borderId="11" xfId="13" applyNumberFormat="1" applyFont="1" applyBorder="1"/>
    <xf numFmtId="166" fontId="10" fillId="0" borderId="11" xfId="8" applyNumberFormat="1" applyFont="1" applyFill="1" applyBorder="1" applyAlignment="1">
      <alignment horizontal="right" vertical="center"/>
    </xf>
    <xf numFmtId="0" fontId="8" fillId="0" borderId="7" xfId="0" applyFont="1" applyBorder="1"/>
    <xf numFmtId="0" fontId="8" fillId="0" borderId="12" xfId="0" applyFont="1" applyBorder="1"/>
    <xf numFmtId="166" fontId="8" fillId="0" borderId="0" xfId="8" applyNumberFormat="1" applyFont="1" applyFill="1" applyAlignment="1">
      <alignment horizontal="right"/>
    </xf>
    <xf numFmtId="166" fontId="8" fillId="2" borderId="0" xfId="8" applyNumberFormat="1" applyFont="1" applyFill="1" applyAlignment="1">
      <alignment vertical="center"/>
    </xf>
    <xf numFmtId="166" fontId="8" fillId="0" borderId="0" xfId="8" applyNumberFormat="1" applyFont="1" applyFill="1" applyAlignment="1"/>
    <xf numFmtId="166" fontId="8" fillId="2" borderId="0" xfId="8" applyNumberFormat="1" applyFont="1" applyFill="1" applyAlignment="1">
      <alignment horizontal="right"/>
    </xf>
    <xf numFmtId="3" fontId="8" fillId="2" borderId="0" xfId="7" applyNumberFormat="1" applyFont="1" applyFill="1" applyBorder="1" applyAlignment="1">
      <alignment vertical="center"/>
    </xf>
    <xf numFmtId="166" fontId="11" fillId="2" borderId="0" xfId="8" applyNumberFormat="1" applyFont="1" applyFill="1" applyAlignment="1">
      <alignment horizontal="right"/>
    </xf>
    <xf numFmtId="166" fontId="11" fillId="0" borderId="0" xfId="8" applyNumberFormat="1" applyFont="1" applyFill="1" applyAlignment="1"/>
    <xf numFmtId="166" fontId="8" fillId="0" borderId="0" xfId="11" applyNumberFormat="1" applyFont="1" applyFill="1" applyBorder="1" applyAlignment="1"/>
    <xf numFmtId="166" fontId="8" fillId="0" borderId="0" xfId="11" applyNumberFormat="1" applyFont="1" applyFill="1" applyBorder="1" applyAlignment="1">
      <alignment vertical="center"/>
    </xf>
    <xf numFmtId="0" fontId="10" fillId="0" borderId="0" xfId="0" applyFont="1" applyAlignment="1">
      <alignment horizontal="center" wrapText="1"/>
    </xf>
    <xf numFmtId="3" fontId="8" fillId="0" borderId="7" xfId="13" applyNumberFormat="1" applyFont="1" applyBorder="1"/>
    <xf numFmtId="3" fontId="8" fillId="0" borderId="7" xfId="8" applyNumberFormat="1" applyFont="1" applyFill="1" applyBorder="1" applyAlignment="1">
      <alignment horizontal="right"/>
    </xf>
    <xf numFmtId="166" fontId="8" fillId="0" borderId="7" xfId="0" applyNumberFormat="1" applyFont="1" applyBorder="1"/>
    <xf numFmtId="166" fontId="10" fillId="0" borderId="7" xfId="8" applyNumberFormat="1" applyFont="1" applyFill="1" applyBorder="1" applyAlignment="1">
      <alignment horizontal="right"/>
    </xf>
    <xf numFmtId="0" fontId="18" fillId="2" borderId="0" xfId="0" applyFont="1" applyFill="1" applyAlignment="1">
      <alignment horizontal="justify" vertical="center"/>
    </xf>
    <xf numFmtId="0" fontId="1" fillId="2" borderId="0" xfId="0" applyFont="1" applyFill="1"/>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3" xfId="0" applyFont="1" applyFill="1" applyBorder="1" applyAlignment="1" applyProtection="1">
      <alignment horizontal="center" vertical="center" wrapText="1"/>
    </xf>
    <xf numFmtId="0" fontId="22" fillId="3" borderId="14"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0"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1" fontId="18" fillId="0" borderId="7" xfId="0" applyNumberFormat="1" applyFont="1" applyBorder="1" applyAlignment="1">
      <alignment horizontal="center" vertical="center" wrapText="1"/>
    </xf>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xf numFmtId="0" fontId="18" fillId="2" borderId="0" xfId="0" applyFont="1" applyFill="1" applyAlignment="1">
      <alignment horizontal="justify" vertical="center" wrapText="1"/>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34" zoomScaleNormal="100" workbookViewId="0">
      <selection activeCell="J28" sqref="J28"/>
    </sheetView>
  </sheetViews>
  <sheetFormatPr defaultRowHeight="12.75" x14ac:dyDescent="0.2"/>
  <cols>
    <col min="1" max="1" width="36.285156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77</v>
      </c>
    </row>
    <row r="2" spans="1:5" x14ac:dyDescent="0.2">
      <c r="A2" s="12"/>
    </row>
    <row r="3" spans="1:5" x14ac:dyDescent="0.2">
      <c r="A3" s="12" t="s">
        <v>78</v>
      </c>
    </row>
    <row r="4" spans="1:5" ht="12.75" customHeight="1" x14ac:dyDescent="0.2">
      <c r="A4" s="9" t="s">
        <v>131</v>
      </c>
      <c r="B4" s="2"/>
      <c r="C4" s="2"/>
      <c r="D4" s="2"/>
    </row>
    <row r="5" spans="1:5" s="11" customFormat="1" x14ac:dyDescent="0.2">
      <c r="A5" s="13"/>
      <c r="B5" s="81" t="s">
        <v>132</v>
      </c>
      <c r="C5" s="81" t="s">
        <v>133</v>
      </c>
      <c r="D5" s="81" t="s">
        <v>97</v>
      </c>
      <c r="E5" s="1"/>
    </row>
    <row r="6" spans="1:5" ht="13.5" thickBot="1" x14ac:dyDescent="0.25">
      <c r="A6" s="14"/>
      <c r="B6" s="49" t="s">
        <v>12</v>
      </c>
      <c r="C6" s="49" t="s">
        <v>12</v>
      </c>
      <c r="D6" s="49" t="s">
        <v>12</v>
      </c>
    </row>
    <row r="7" spans="1:5" x14ac:dyDescent="0.2">
      <c r="A7" s="9" t="s">
        <v>11</v>
      </c>
      <c r="B7" s="65"/>
      <c r="C7" s="65"/>
      <c r="D7" s="65"/>
    </row>
    <row r="8" spans="1:5" x14ac:dyDescent="0.2">
      <c r="A8" s="8" t="s">
        <v>34</v>
      </c>
      <c r="B8" s="66">
        <v>2151511</v>
      </c>
      <c r="C8" s="66">
        <v>1640678</v>
      </c>
      <c r="D8" s="66">
        <v>1915472</v>
      </c>
    </row>
    <row r="9" spans="1:5" x14ac:dyDescent="0.2">
      <c r="A9" s="15" t="s">
        <v>0</v>
      </c>
      <c r="B9" s="66">
        <v>586451</v>
      </c>
      <c r="C9" s="66">
        <v>987336</v>
      </c>
      <c r="D9" s="66">
        <v>681473</v>
      </c>
    </row>
    <row r="10" spans="1:5" x14ac:dyDescent="0.2">
      <c r="A10" s="15" t="s">
        <v>33</v>
      </c>
      <c r="B10" s="66">
        <v>519163</v>
      </c>
      <c r="C10" s="66">
        <v>385473</v>
      </c>
      <c r="D10" s="66">
        <v>366085</v>
      </c>
    </row>
    <row r="11" spans="1:5" x14ac:dyDescent="0.2">
      <c r="A11" s="9" t="s">
        <v>28</v>
      </c>
      <c r="B11" s="67">
        <f>B8+B9+B10</f>
        <v>3257125</v>
      </c>
      <c r="C11" s="67">
        <f>C8+C9+C10</f>
        <v>3013487</v>
      </c>
      <c r="D11" s="67">
        <f>D8+D9+D10</f>
        <v>2963030</v>
      </c>
    </row>
    <row r="12" spans="1:5" s="4" customFormat="1" x14ac:dyDescent="0.2">
      <c r="A12" s="8" t="s">
        <v>1</v>
      </c>
      <c r="B12" s="82">
        <v>1375294</v>
      </c>
      <c r="C12" s="82">
        <v>1220632</v>
      </c>
      <c r="D12" s="82">
        <v>1092107</v>
      </c>
      <c r="E12" s="1"/>
    </row>
    <row r="13" spans="1:5" s="4" customFormat="1" x14ac:dyDescent="0.2">
      <c r="A13" s="8" t="s">
        <v>31</v>
      </c>
      <c r="B13" s="66">
        <v>11692</v>
      </c>
      <c r="C13" s="66">
        <v>8866</v>
      </c>
      <c r="D13" s="66">
        <v>12151</v>
      </c>
      <c r="E13" s="1"/>
    </row>
    <row r="14" spans="1:5" x14ac:dyDescent="0.2">
      <c r="A14" s="8" t="s">
        <v>32</v>
      </c>
      <c r="B14" s="66">
        <v>299771</v>
      </c>
      <c r="C14" s="66">
        <v>294735</v>
      </c>
      <c r="D14" s="106">
        <v>281964</v>
      </c>
    </row>
    <row r="15" spans="1:5" x14ac:dyDescent="0.2">
      <c r="A15" s="8" t="s">
        <v>30</v>
      </c>
      <c r="B15" s="68">
        <v>-1005</v>
      </c>
      <c r="C15" s="68">
        <v>-665</v>
      </c>
      <c r="D15" s="68">
        <v>-651</v>
      </c>
    </row>
    <row r="16" spans="1:5" x14ac:dyDescent="0.2">
      <c r="A16" s="9" t="s">
        <v>35</v>
      </c>
      <c r="B16" s="67">
        <f>B14+B15</f>
        <v>298766</v>
      </c>
      <c r="C16" s="67">
        <f>C14+C15</f>
        <v>294070</v>
      </c>
      <c r="D16" s="67">
        <f>D14+D15</f>
        <v>281313</v>
      </c>
    </row>
    <row r="17" spans="1:4" x14ac:dyDescent="0.2">
      <c r="A17" s="8" t="s">
        <v>29</v>
      </c>
      <c r="B17" s="66">
        <v>6785934</v>
      </c>
      <c r="C17" s="66">
        <v>7452670</v>
      </c>
      <c r="D17" s="66">
        <v>6563169</v>
      </c>
    </row>
    <row r="18" spans="1:4" x14ac:dyDescent="0.2">
      <c r="A18" s="8" t="s">
        <v>30</v>
      </c>
      <c r="B18" s="68">
        <v>-541539</v>
      </c>
      <c r="C18" s="68">
        <v>-501643</v>
      </c>
      <c r="D18" s="68">
        <v>-525558</v>
      </c>
    </row>
    <row r="19" spans="1:4" x14ac:dyDescent="0.2">
      <c r="A19" s="9" t="s">
        <v>79</v>
      </c>
      <c r="B19" s="69">
        <f>B17+B18</f>
        <v>6244395</v>
      </c>
      <c r="C19" s="69">
        <f>C17+C18</f>
        <v>6951027</v>
      </c>
      <c r="D19" s="69">
        <f>D17+D18</f>
        <v>6037611</v>
      </c>
    </row>
    <row r="20" spans="1:4" x14ac:dyDescent="0.2">
      <c r="A20" s="16" t="s">
        <v>80</v>
      </c>
      <c r="B20" s="67">
        <f>B16+B19</f>
        <v>6543161</v>
      </c>
      <c r="C20" s="67">
        <f>C16+C19</f>
        <v>7245097</v>
      </c>
      <c r="D20" s="67">
        <f>D16+D19</f>
        <v>6318924</v>
      </c>
    </row>
    <row r="21" spans="1:4" x14ac:dyDescent="0.2">
      <c r="A21" s="8" t="s">
        <v>27</v>
      </c>
      <c r="B21" s="68">
        <v>0</v>
      </c>
      <c r="C21" s="68">
        <v>141</v>
      </c>
      <c r="D21" s="68">
        <v>1187</v>
      </c>
    </row>
    <row r="22" spans="1:4" x14ac:dyDescent="0.2">
      <c r="A22" s="17" t="s">
        <v>2</v>
      </c>
      <c r="B22" s="68">
        <v>0</v>
      </c>
      <c r="C22" s="68">
        <v>0</v>
      </c>
      <c r="D22" s="68">
        <v>0</v>
      </c>
    </row>
    <row r="23" spans="1:4" x14ac:dyDescent="0.2">
      <c r="A23" s="8" t="s">
        <v>26</v>
      </c>
      <c r="B23" s="66">
        <v>553704</v>
      </c>
      <c r="C23" s="66">
        <v>530327</v>
      </c>
      <c r="D23" s="66">
        <v>560536</v>
      </c>
    </row>
    <row r="24" spans="1:4" ht="13.5" customHeight="1" x14ac:dyDescent="0.2">
      <c r="A24" s="7" t="s">
        <v>25</v>
      </c>
      <c r="B24" s="106">
        <v>544785</v>
      </c>
      <c r="C24" s="66">
        <v>591850</v>
      </c>
      <c r="D24" s="106">
        <v>422177</v>
      </c>
    </row>
    <row r="25" spans="1:4" ht="13.5" thickBot="1" x14ac:dyDescent="0.25">
      <c r="A25" s="18" t="s">
        <v>20</v>
      </c>
      <c r="B25" s="70">
        <f>B11+B12+B13+B20+B21+B22+B23+B24</f>
        <v>12285761</v>
      </c>
      <c r="C25" s="70">
        <f>C11+C12+C13+C20+C21+C22+C23+C24</f>
        <v>12610400</v>
      </c>
      <c r="D25" s="70">
        <f>D11+D12+D13+D20+D21+D22+D23+D24</f>
        <v>11370112</v>
      </c>
    </row>
    <row r="26" spans="1:4" ht="13.5" thickTop="1" x14ac:dyDescent="0.2">
      <c r="A26" s="9"/>
      <c r="B26" s="71"/>
      <c r="C26" s="71"/>
      <c r="D26" s="71"/>
    </row>
    <row r="27" spans="1:4" x14ac:dyDescent="0.2">
      <c r="A27" s="14" t="s">
        <v>13</v>
      </c>
      <c r="B27" s="72"/>
      <c r="C27" s="72"/>
      <c r="D27" s="72"/>
    </row>
    <row r="28" spans="1:4" x14ac:dyDescent="0.2">
      <c r="A28" s="6" t="s">
        <v>19</v>
      </c>
      <c r="B28" s="66">
        <v>1150693</v>
      </c>
      <c r="C28" s="107">
        <v>772023</v>
      </c>
      <c r="D28" s="107">
        <v>736727</v>
      </c>
    </row>
    <row r="29" spans="1:4" x14ac:dyDescent="0.2">
      <c r="A29" s="7" t="s">
        <v>17</v>
      </c>
      <c r="B29" s="126">
        <v>7965448</v>
      </c>
      <c r="C29" s="66">
        <v>9010685</v>
      </c>
      <c r="D29" s="66">
        <v>7845109</v>
      </c>
    </row>
    <row r="30" spans="1:4" x14ac:dyDescent="0.2">
      <c r="A30" s="7" t="s">
        <v>18</v>
      </c>
      <c r="B30" s="66">
        <v>1337114</v>
      </c>
      <c r="C30" s="66">
        <v>1191507</v>
      </c>
      <c r="D30" s="66">
        <v>1185502</v>
      </c>
    </row>
    <row r="31" spans="1:4" x14ac:dyDescent="0.2">
      <c r="A31" s="7" t="s">
        <v>16</v>
      </c>
      <c r="B31" s="66">
        <v>5027</v>
      </c>
      <c r="C31" s="66">
        <v>9370</v>
      </c>
      <c r="D31" s="66">
        <v>0</v>
      </c>
    </row>
    <row r="32" spans="1:4" x14ac:dyDescent="0.2">
      <c r="A32" s="8" t="s">
        <v>3</v>
      </c>
      <c r="B32" s="66">
        <v>15766</v>
      </c>
      <c r="C32" s="66">
        <v>12416</v>
      </c>
      <c r="D32" s="66">
        <v>12416</v>
      </c>
    </row>
    <row r="33" spans="1:4" x14ac:dyDescent="0.2">
      <c r="A33" s="8" t="s">
        <v>15</v>
      </c>
      <c r="B33" s="66">
        <v>2359</v>
      </c>
      <c r="C33" s="66">
        <v>0</v>
      </c>
      <c r="D33" s="66"/>
    </row>
    <row r="34" spans="1:4" x14ac:dyDescent="0.2">
      <c r="A34" s="15" t="s">
        <v>14</v>
      </c>
      <c r="B34" s="66">
        <v>374277</v>
      </c>
      <c r="C34" s="66">
        <v>353670</v>
      </c>
      <c r="D34" s="106">
        <v>277584</v>
      </c>
    </row>
    <row r="35" spans="1:4" x14ac:dyDescent="0.2">
      <c r="A35" s="18" t="s">
        <v>21</v>
      </c>
      <c r="B35" s="73">
        <f>SUM(B28:B34)</f>
        <v>10850684</v>
      </c>
      <c r="C35" s="73">
        <f>SUM(C28:C34)</f>
        <v>11349671</v>
      </c>
      <c r="D35" s="73">
        <f>SUM(D28:D34)</f>
        <v>10057338</v>
      </c>
    </row>
    <row r="36" spans="1:4" x14ac:dyDescent="0.2">
      <c r="A36" s="8"/>
      <c r="B36" s="3"/>
      <c r="C36" s="3"/>
      <c r="D36" s="3"/>
    </row>
    <row r="37" spans="1:4" ht="12.75" customHeight="1" x14ac:dyDescent="0.2">
      <c r="A37" s="14" t="s">
        <v>22</v>
      </c>
      <c r="B37" s="74"/>
      <c r="C37" s="74"/>
      <c r="D37" s="74"/>
    </row>
    <row r="38" spans="1:4" x14ac:dyDescent="0.2">
      <c r="A38" s="7" t="s">
        <v>4</v>
      </c>
      <c r="B38" s="66">
        <v>1126356</v>
      </c>
      <c r="C38" s="66">
        <v>1126356</v>
      </c>
      <c r="D38" s="66">
        <v>1126356</v>
      </c>
    </row>
    <row r="39" spans="1:4" x14ac:dyDescent="0.2">
      <c r="A39" t="s">
        <v>134</v>
      </c>
      <c r="B39" s="66">
        <v>175302</v>
      </c>
      <c r="C39" s="66">
        <v>0</v>
      </c>
      <c r="D39" s="66"/>
    </row>
    <row r="40" spans="1:4" x14ac:dyDescent="0.2">
      <c r="A40" s="7" t="s">
        <v>5</v>
      </c>
      <c r="B40" s="75">
        <v>133419</v>
      </c>
      <c r="C40" s="75">
        <v>134373</v>
      </c>
      <c r="D40" s="75">
        <v>186418</v>
      </c>
    </row>
    <row r="41" spans="1:4" x14ac:dyDescent="0.2">
      <c r="A41" s="14" t="s">
        <v>23</v>
      </c>
      <c r="B41" s="76">
        <f>SUM(B38:B40)</f>
        <v>1435077</v>
      </c>
      <c r="C41" s="76">
        <f>SUM(C38:C40)</f>
        <v>1260729</v>
      </c>
      <c r="D41" s="76">
        <f>SUM(D38:D40)</f>
        <v>1312774</v>
      </c>
    </row>
    <row r="42" spans="1:4" x14ac:dyDescent="0.2">
      <c r="A42" s="9"/>
      <c r="B42" s="77"/>
      <c r="C42" s="77"/>
      <c r="D42" s="77"/>
    </row>
    <row r="43" spans="1:4" ht="13.5" thickBot="1" x14ac:dyDescent="0.25">
      <c r="A43" s="19" t="s">
        <v>24</v>
      </c>
      <c r="B43" s="78">
        <f>B35+B41</f>
        <v>12285761</v>
      </c>
      <c r="C43" s="78">
        <f>C35+C41</f>
        <v>12610400</v>
      </c>
      <c r="D43" s="78">
        <f>D35+D41</f>
        <v>11370112</v>
      </c>
    </row>
    <row r="44" spans="1:4" ht="13.5" thickTop="1" x14ac:dyDescent="0.2">
      <c r="A44" s="8"/>
    </row>
    <row r="45" spans="1:4" x14ac:dyDescent="0.2">
      <c r="A45" s="20"/>
      <c r="B45" s="10"/>
      <c r="C45" s="10"/>
      <c r="D45" s="10"/>
    </row>
    <row r="48" spans="1:4" x14ac:dyDescent="0.2">
      <c r="A48" s="21" t="s">
        <v>81</v>
      </c>
      <c r="B48" s="5"/>
      <c r="C48" s="21" t="s">
        <v>81</v>
      </c>
      <c r="D48" s="5"/>
    </row>
    <row r="49" spans="1:4" x14ac:dyDescent="0.2">
      <c r="A49" s="12" t="s">
        <v>82</v>
      </c>
      <c r="B49" s="4"/>
      <c r="C49" s="12" t="s">
        <v>83</v>
      </c>
      <c r="D49" s="4"/>
    </row>
    <row r="50" spans="1:4" x14ac:dyDescent="0.2">
      <c r="A50" s="12" t="s">
        <v>76</v>
      </c>
      <c r="B50" s="4"/>
      <c r="C50" s="12" t="s">
        <v>84</v>
      </c>
      <c r="D50"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19" zoomScaleNormal="100" workbookViewId="0">
      <selection activeCell="G23" sqref="G23"/>
    </sheetView>
  </sheetViews>
  <sheetFormatPr defaultRowHeight="12.75" x14ac:dyDescent="0.2"/>
  <cols>
    <col min="1" max="1" width="43.42578125" style="37" customWidth="1"/>
    <col min="2" max="2" width="12" style="23" customWidth="1"/>
    <col min="3" max="3" width="12.140625" style="23" customWidth="1"/>
    <col min="4" max="4" width="2.42578125" style="23" customWidth="1"/>
    <col min="5" max="6" width="9.140625" style="23"/>
    <col min="7" max="7" width="24.5703125" style="23" customWidth="1"/>
    <col min="8" max="16384" width="9.140625" style="23"/>
  </cols>
  <sheetData>
    <row r="1" spans="1:3" x14ac:dyDescent="0.2">
      <c r="A1" s="12" t="s">
        <v>77</v>
      </c>
    </row>
    <row r="2" spans="1:3" x14ac:dyDescent="0.2">
      <c r="A2" s="12"/>
    </row>
    <row r="3" spans="1:3" x14ac:dyDescent="0.2">
      <c r="A3" s="12" t="s">
        <v>36</v>
      </c>
      <c r="B3" s="22"/>
      <c r="C3" s="22"/>
    </row>
    <row r="4" spans="1:3" x14ac:dyDescent="0.2">
      <c r="A4" s="9" t="s">
        <v>135</v>
      </c>
      <c r="B4" s="24"/>
      <c r="C4" s="24"/>
    </row>
    <row r="5" spans="1:3" x14ac:dyDescent="0.2">
      <c r="A5" s="28"/>
      <c r="B5" s="24"/>
      <c r="C5" s="24"/>
    </row>
    <row r="6" spans="1:3" ht="25.5" x14ac:dyDescent="0.2">
      <c r="A6" s="13"/>
      <c r="B6" s="81" t="s">
        <v>132</v>
      </c>
      <c r="C6" s="81" t="s">
        <v>133</v>
      </c>
    </row>
    <row r="7" spans="1:3" ht="13.5" thickBot="1" x14ac:dyDescent="0.25">
      <c r="A7" s="13"/>
      <c r="B7" s="49" t="s">
        <v>12</v>
      </c>
      <c r="C7" s="49" t="s">
        <v>12</v>
      </c>
    </row>
    <row r="8" spans="1:3" x14ac:dyDescent="0.2">
      <c r="A8" s="29" t="s">
        <v>37</v>
      </c>
      <c r="B8" s="146">
        <v>896072</v>
      </c>
      <c r="C8" s="147">
        <v>979562</v>
      </c>
    </row>
    <row r="9" spans="1:3" x14ac:dyDescent="0.2">
      <c r="A9" s="29" t="s">
        <v>38</v>
      </c>
      <c r="B9" s="146">
        <v>-312741</v>
      </c>
      <c r="C9" s="147">
        <v>-349793</v>
      </c>
    </row>
    <row r="10" spans="1:3" x14ac:dyDescent="0.2">
      <c r="A10" s="9" t="s">
        <v>40</v>
      </c>
      <c r="B10" s="51">
        <f>SUM(B8:B9)</f>
        <v>583331</v>
      </c>
      <c r="C10" s="51">
        <f>SUM(C8:C9)</f>
        <v>629769</v>
      </c>
    </row>
    <row r="11" spans="1:3" x14ac:dyDescent="0.2">
      <c r="A11" s="8" t="s">
        <v>39</v>
      </c>
      <c r="B11" s="68">
        <v>-12130</v>
      </c>
      <c r="C11" s="148">
        <v>-107679</v>
      </c>
    </row>
    <row r="12" spans="1:3" x14ac:dyDescent="0.2">
      <c r="A12" s="30" t="s">
        <v>6</v>
      </c>
      <c r="B12" s="53">
        <f>B10+B11</f>
        <v>571201</v>
      </c>
      <c r="C12" s="53">
        <f>C10+C11</f>
        <v>522090</v>
      </c>
    </row>
    <row r="13" spans="1:3" x14ac:dyDescent="0.2">
      <c r="A13" s="25"/>
      <c r="C13" s="54"/>
    </row>
    <row r="14" spans="1:3" x14ac:dyDescent="0.2">
      <c r="A14" s="13" t="s">
        <v>41</v>
      </c>
      <c r="B14" s="149">
        <v>288135</v>
      </c>
      <c r="C14" s="150">
        <v>255155</v>
      </c>
    </row>
    <row r="15" spans="1:3" x14ac:dyDescent="0.2">
      <c r="A15" s="13" t="s">
        <v>42</v>
      </c>
      <c r="B15" s="68">
        <v>-33689</v>
      </c>
      <c r="C15" s="147">
        <v>-32258</v>
      </c>
    </row>
    <row r="16" spans="1:3" x14ac:dyDescent="0.2">
      <c r="A16" s="25" t="s">
        <v>50</v>
      </c>
      <c r="B16" s="151">
        <v>138854</v>
      </c>
      <c r="C16" s="147">
        <v>123521</v>
      </c>
    </row>
    <row r="17" spans="1:4" x14ac:dyDescent="0.2">
      <c r="A17" s="25" t="s">
        <v>7</v>
      </c>
      <c r="B17" s="68">
        <v>5145</v>
      </c>
      <c r="C17" s="147">
        <v>-1562</v>
      </c>
      <c r="D17" s="26"/>
    </row>
    <row r="18" spans="1:4" x14ac:dyDescent="0.2">
      <c r="A18" s="30" t="s">
        <v>43</v>
      </c>
      <c r="B18" s="55">
        <f>SUM(B14:B17)</f>
        <v>398445</v>
      </c>
      <c r="C18" s="55">
        <f>SUM(C14:C17)</f>
        <v>344856</v>
      </c>
    </row>
    <row r="19" spans="1:4" x14ac:dyDescent="0.2">
      <c r="A19" s="25"/>
      <c r="B19" s="56"/>
      <c r="C19" s="50"/>
    </row>
    <row r="20" spans="1:4" x14ac:dyDescent="0.2">
      <c r="A20" s="25" t="s">
        <v>44</v>
      </c>
      <c r="B20" s="68">
        <f>B12+B18</f>
        <v>969646</v>
      </c>
      <c r="C20" s="50">
        <f>C12+C18</f>
        <v>866946</v>
      </c>
    </row>
    <row r="21" spans="1:4" x14ac:dyDescent="0.2">
      <c r="A21" s="25" t="s">
        <v>45</v>
      </c>
      <c r="B21" s="68">
        <v>-820735</v>
      </c>
      <c r="C21" s="50">
        <v>-694097</v>
      </c>
    </row>
    <row r="22" spans="1:4" ht="13.5" thickBot="1" x14ac:dyDescent="0.25">
      <c r="A22" s="31" t="s">
        <v>48</v>
      </c>
      <c r="B22" s="57">
        <f>B20+B21</f>
        <v>148911</v>
      </c>
      <c r="C22" s="57">
        <f t="shared" ref="C22" si="0">C20+C21</f>
        <v>172849</v>
      </c>
    </row>
    <row r="23" spans="1:4" ht="13.5" thickTop="1" x14ac:dyDescent="0.2">
      <c r="A23" s="32"/>
      <c r="B23" s="58"/>
      <c r="C23" s="58"/>
    </row>
    <row r="24" spans="1:4" x14ac:dyDescent="0.2">
      <c r="A24" s="8" t="s">
        <v>46</v>
      </c>
      <c r="B24" s="68">
        <v>-10925</v>
      </c>
      <c r="C24" s="152">
        <v>-31950</v>
      </c>
    </row>
    <row r="25" spans="1:4" x14ac:dyDescent="0.2">
      <c r="A25" s="33"/>
      <c r="B25" s="52"/>
      <c r="C25" s="59"/>
    </row>
    <row r="26" spans="1:4" ht="13.5" thickBot="1" x14ac:dyDescent="0.25">
      <c r="A26" s="31" t="s">
        <v>47</v>
      </c>
      <c r="B26" s="60">
        <f>B22+B24</f>
        <v>137986</v>
      </c>
      <c r="C26" s="60">
        <f t="shared" ref="C26" si="1">C22+C24</f>
        <v>140899</v>
      </c>
    </row>
    <row r="27" spans="1:4" ht="13.5" thickTop="1" x14ac:dyDescent="0.2">
      <c r="A27" s="34"/>
      <c r="B27" s="61"/>
      <c r="C27" s="50"/>
    </row>
    <row r="28" spans="1:4" x14ac:dyDescent="0.2">
      <c r="A28" s="27" t="s">
        <v>8</v>
      </c>
      <c r="B28" s="153">
        <v>-15677</v>
      </c>
      <c r="C28" s="154">
        <v>-17636</v>
      </c>
    </row>
    <row r="29" spans="1:4" ht="13.5" thickBot="1" x14ac:dyDescent="0.25">
      <c r="A29" s="31" t="s">
        <v>9</v>
      </c>
      <c r="B29" s="62">
        <f>B28+B26</f>
        <v>122309</v>
      </c>
      <c r="C29" s="62">
        <f t="shared" ref="C29" si="2">C28+C26</f>
        <v>123263</v>
      </c>
    </row>
    <row r="30" spans="1:4" ht="13.5" thickTop="1" x14ac:dyDescent="0.2">
      <c r="A30" s="35"/>
      <c r="B30" s="63"/>
      <c r="C30" s="61"/>
    </row>
    <row r="31" spans="1:4" ht="13.5" thickBot="1" x14ac:dyDescent="0.25">
      <c r="A31" s="36" t="s">
        <v>49</v>
      </c>
      <c r="B31" s="62">
        <f>B29</f>
        <v>122309</v>
      </c>
      <c r="C31" s="62">
        <f>C29</f>
        <v>123263</v>
      </c>
    </row>
    <row r="32" spans="1:4" ht="13.5" thickTop="1" x14ac:dyDescent="0.2">
      <c r="A32" s="38" t="s">
        <v>10</v>
      </c>
      <c r="B32" s="64">
        <f>B31/225271201*1000</f>
        <v>0.54294112810274409</v>
      </c>
      <c r="C32" s="64">
        <f>C31/225271201*1000</f>
        <v>0.54717602362318829</v>
      </c>
    </row>
    <row r="35" spans="1:2" x14ac:dyDescent="0.2">
      <c r="A35" s="21" t="s">
        <v>81</v>
      </c>
      <c r="B35" s="21" t="s">
        <v>81</v>
      </c>
    </row>
    <row r="36" spans="1:2" x14ac:dyDescent="0.2">
      <c r="A36" s="12" t="s">
        <v>82</v>
      </c>
      <c r="B36" s="12" t="s">
        <v>83</v>
      </c>
    </row>
    <row r="37" spans="1:2" x14ac:dyDescent="0.2">
      <c r="A37" s="12" t="s">
        <v>76</v>
      </c>
      <c r="B37" s="12" t="s">
        <v>84</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opLeftCell="A34" workbookViewId="0">
      <selection activeCell="B27" sqref="B27"/>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77</v>
      </c>
      <c r="B1" s="79"/>
      <c r="C1" s="79"/>
    </row>
    <row r="2" spans="1:3" x14ac:dyDescent="0.2">
      <c r="A2" s="12"/>
      <c r="B2" s="79"/>
      <c r="C2" s="79"/>
    </row>
    <row r="3" spans="1:3" x14ac:dyDescent="0.2">
      <c r="A3" s="83" t="s">
        <v>85</v>
      </c>
      <c r="B3" s="79"/>
      <c r="C3" s="79"/>
    </row>
    <row r="4" spans="1:3" x14ac:dyDescent="0.2">
      <c r="A4" s="83" t="s">
        <v>135</v>
      </c>
      <c r="B4" s="80"/>
      <c r="C4" s="80"/>
    </row>
    <row r="5" spans="1:3" x14ac:dyDescent="0.2">
      <c r="A5" s="79"/>
      <c r="B5" s="80"/>
      <c r="C5" s="80"/>
    </row>
    <row r="6" spans="1:3" x14ac:dyDescent="0.2">
      <c r="A6" s="175"/>
      <c r="B6" s="84" t="s">
        <v>136</v>
      </c>
      <c r="C6" s="84" t="s">
        <v>137</v>
      </c>
    </row>
    <row r="7" spans="1:3" ht="13.5" thickBot="1" x14ac:dyDescent="0.25">
      <c r="A7" s="176"/>
      <c r="B7" s="85" t="s">
        <v>12</v>
      </c>
      <c r="C7" s="86" t="s">
        <v>12</v>
      </c>
    </row>
    <row r="8" spans="1:3" x14ac:dyDescent="0.2">
      <c r="A8" s="87" t="s">
        <v>51</v>
      </c>
      <c r="B8" s="88"/>
      <c r="C8" s="88"/>
    </row>
    <row r="9" spans="1:3" x14ac:dyDescent="0.2">
      <c r="A9" s="89" t="s">
        <v>52</v>
      </c>
      <c r="B9" s="131">
        <v>388151</v>
      </c>
      <c r="C9" s="131">
        <v>439336</v>
      </c>
    </row>
    <row r="10" spans="1:3" x14ac:dyDescent="0.2">
      <c r="A10" s="89" t="s">
        <v>53</v>
      </c>
      <c r="B10" s="131">
        <v>-93874</v>
      </c>
      <c r="C10" s="131">
        <v>-114357</v>
      </c>
    </row>
    <row r="11" spans="1:3" x14ac:dyDescent="0.2">
      <c r="A11" s="89" t="s">
        <v>41</v>
      </c>
      <c r="B11" s="131">
        <v>103558</v>
      </c>
      <c r="C11" s="131">
        <v>100605</v>
      </c>
    </row>
    <row r="12" spans="1:3" x14ac:dyDescent="0.2">
      <c r="A12" s="89" t="s">
        <v>54</v>
      </c>
      <c r="B12" s="131">
        <v>-10846</v>
      </c>
      <c r="C12" s="131">
        <v>-9127</v>
      </c>
    </row>
    <row r="13" spans="1:3" x14ac:dyDescent="0.2">
      <c r="A13" s="89" t="s">
        <v>55</v>
      </c>
      <c r="B13" s="131">
        <v>61810</v>
      </c>
      <c r="C13" s="131">
        <v>55107</v>
      </c>
    </row>
    <row r="14" spans="1:3" x14ac:dyDescent="0.2">
      <c r="A14" s="91" t="s">
        <v>56</v>
      </c>
      <c r="B14" s="131">
        <v>1937</v>
      </c>
      <c r="C14" s="131">
        <v>1142</v>
      </c>
    </row>
    <row r="15" spans="1:3" x14ac:dyDescent="0.2">
      <c r="A15" s="90" t="s">
        <v>57</v>
      </c>
      <c r="B15" s="132">
        <v>11643</v>
      </c>
      <c r="C15" s="132">
        <v>-223109</v>
      </c>
    </row>
    <row r="16" spans="1:3" x14ac:dyDescent="0.2">
      <c r="A16" s="90" t="s">
        <v>86</v>
      </c>
      <c r="B16" s="108">
        <f>SUM(B9:B15)</f>
        <v>462379</v>
      </c>
      <c r="C16" s="109">
        <f>SUM(C9:C15)</f>
        <v>249597</v>
      </c>
    </row>
    <row r="17" spans="1:3" x14ac:dyDescent="0.2">
      <c r="A17" s="92" t="s">
        <v>72</v>
      </c>
      <c r="B17" s="110"/>
      <c r="C17" s="110"/>
    </row>
    <row r="18" spans="1:3" x14ac:dyDescent="0.2">
      <c r="A18" s="90" t="s">
        <v>27</v>
      </c>
      <c r="B18" s="131">
        <v>21387</v>
      </c>
      <c r="C18" s="131">
        <v>-63005</v>
      </c>
    </row>
    <row r="19" spans="1:3" x14ac:dyDescent="0.2">
      <c r="A19" s="93" t="s">
        <v>31</v>
      </c>
      <c r="B19" s="131">
        <v>75279</v>
      </c>
      <c r="C19" s="131">
        <v>-159356</v>
      </c>
    </row>
    <row r="20" spans="1:3" x14ac:dyDescent="0.2">
      <c r="A20" s="90" t="s">
        <v>29</v>
      </c>
      <c r="B20" s="131">
        <v>0</v>
      </c>
      <c r="C20" s="131">
        <v>-141</v>
      </c>
    </row>
    <row r="21" spans="1:3" x14ac:dyDescent="0.2">
      <c r="A21" s="90" t="s">
        <v>25</v>
      </c>
      <c r="B21" s="131">
        <v>44672</v>
      </c>
      <c r="C21" s="131">
        <v>-129967</v>
      </c>
    </row>
    <row r="22" spans="1:3" x14ac:dyDescent="0.2">
      <c r="A22" s="92" t="s">
        <v>87</v>
      </c>
      <c r="B22" s="111"/>
      <c r="C22" s="111"/>
    </row>
    <row r="23" spans="1:3" x14ac:dyDescent="0.2">
      <c r="A23" s="90" t="s">
        <v>19</v>
      </c>
      <c r="B23" s="131">
        <v>-40136</v>
      </c>
      <c r="C23" s="131">
        <v>103111</v>
      </c>
    </row>
    <row r="24" spans="1:3" x14ac:dyDescent="0.2">
      <c r="A24" s="90" t="s">
        <v>17</v>
      </c>
      <c r="B24" s="133">
        <v>-290045</v>
      </c>
      <c r="C24" s="131">
        <v>-23027</v>
      </c>
    </row>
    <row r="25" spans="1:3" x14ac:dyDescent="0.2">
      <c r="A25" s="93" t="s">
        <v>15</v>
      </c>
      <c r="B25" s="131">
        <v>-9490</v>
      </c>
      <c r="C25" s="131">
        <v>-3701</v>
      </c>
    </row>
    <row r="26" spans="1:3" ht="13.5" thickBot="1" x14ac:dyDescent="0.25">
      <c r="A26" s="91" t="s">
        <v>14</v>
      </c>
      <c r="B26" s="134">
        <v>-357065</v>
      </c>
      <c r="C26" s="134">
        <v>-83336</v>
      </c>
    </row>
    <row r="27" spans="1:3" x14ac:dyDescent="0.2">
      <c r="A27" s="94" t="s">
        <v>88</v>
      </c>
      <c r="B27" s="110">
        <f>SUM(B16:B26)</f>
        <v>-93019</v>
      </c>
      <c r="C27" s="110">
        <f>SUM(C16:C26)</f>
        <v>-109825</v>
      </c>
    </row>
    <row r="28" spans="1:3" ht="13.5" thickBot="1" x14ac:dyDescent="0.25">
      <c r="A28" s="95" t="s">
        <v>58</v>
      </c>
      <c r="B28" s="135">
        <v>-5000</v>
      </c>
      <c r="C28" s="136">
        <v>0</v>
      </c>
    </row>
    <row r="29" spans="1:3" x14ac:dyDescent="0.2">
      <c r="A29" s="95" t="s">
        <v>73</v>
      </c>
      <c r="B29" s="110">
        <f>SUM(B27:B28)</f>
        <v>-98019</v>
      </c>
      <c r="C29" s="110">
        <f t="shared" ref="C29" si="0">SUM(C27:C28)</f>
        <v>-109825</v>
      </c>
    </row>
    <row r="30" spans="1:3" x14ac:dyDescent="0.2">
      <c r="A30" s="87" t="s">
        <v>59</v>
      </c>
      <c r="B30" s="112"/>
      <c r="C30" s="112"/>
    </row>
    <row r="31" spans="1:3" x14ac:dyDescent="0.2">
      <c r="A31" s="89" t="s">
        <v>60</v>
      </c>
      <c r="B31" s="131">
        <v>-17879</v>
      </c>
      <c r="C31" s="131">
        <v>-29236</v>
      </c>
    </row>
    <row r="32" spans="1:3" x14ac:dyDescent="0.2">
      <c r="A32" s="96" t="s">
        <v>89</v>
      </c>
      <c r="B32" s="131">
        <v>1</v>
      </c>
      <c r="C32" s="131">
        <v>508</v>
      </c>
    </row>
    <row r="33" spans="1:3" x14ac:dyDescent="0.2">
      <c r="A33" s="96" t="s">
        <v>61</v>
      </c>
      <c r="B33" s="131">
        <v>-687125</v>
      </c>
      <c r="C33" s="131">
        <v>-616923</v>
      </c>
    </row>
    <row r="34" spans="1:3" x14ac:dyDescent="0.2">
      <c r="A34" s="96" t="s">
        <v>62</v>
      </c>
      <c r="B34" s="131">
        <v>709251</v>
      </c>
      <c r="C34" s="131">
        <v>659695</v>
      </c>
    </row>
    <row r="35" spans="1:3" x14ac:dyDescent="0.2">
      <c r="A35" s="97" t="s">
        <v>63</v>
      </c>
      <c r="B35" s="112">
        <f>SUM(B31:B34)</f>
        <v>4248</v>
      </c>
      <c r="C35" s="112">
        <f>SUM(C31:C34)</f>
        <v>14044</v>
      </c>
    </row>
    <row r="36" spans="1:3" x14ac:dyDescent="0.2">
      <c r="A36" s="87" t="s">
        <v>90</v>
      </c>
      <c r="B36" s="112"/>
      <c r="C36" s="112"/>
    </row>
    <row r="37" spans="1:3" x14ac:dyDescent="0.2">
      <c r="A37" s="96" t="s">
        <v>91</v>
      </c>
      <c r="B37" s="133">
        <v>121232</v>
      </c>
      <c r="C37" s="133">
        <v>109762</v>
      </c>
    </row>
    <row r="38" spans="1:3" x14ac:dyDescent="0.2">
      <c r="A38" s="96" t="s">
        <v>64</v>
      </c>
      <c r="B38" s="133">
        <v>-89182</v>
      </c>
      <c r="C38" s="133">
        <v>-54142</v>
      </c>
    </row>
    <row r="39" spans="1:3" ht="13.5" thickBot="1" x14ac:dyDescent="0.25">
      <c r="A39" s="89" t="s">
        <v>65</v>
      </c>
      <c r="B39" s="137">
        <v>-34</v>
      </c>
      <c r="C39" s="137">
        <v>-659</v>
      </c>
    </row>
    <row r="40" spans="1:3" x14ac:dyDescent="0.2">
      <c r="A40" s="98" t="s">
        <v>74</v>
      </c>
      <c r="B40" s="112">
        <f>SUM(B37:B39)</f>
        <v>32016</v>
      </c>
      <c r="C40" s="112">
        <f>SUM(C37:C39)</f>
        <v>54961</v>
      </c>
    </row>
    <row r="41" spans="1:3" x14ac:dyDescent="0.2">
      <c r="A41" s="99" t="s">
        <v>75</v>
      </c>
      <c r="B41" s="133">
        <v>15410</v>
      </c>
      <c r="C41" s="133">
        <v>-4019</v>
      </c>
    </row>
    <row r="42" spans="1:3" x14ac:dyDescent="0.2">
      <c r="A42" s="100" t="s">
        <v>66</v>
      </c>
      <c r="B42" s="109">
        <f>B29+B35+B40+B41</f>
        <v>-46345</v>
      </c>
      <c r="C42" s="109">
        <f>C29+C35+C40+C41</f>
        <v>-44839</v>
      </c>
    </row>
    <row r="43" spans="1:3" x14ac:dyDescent="0.2">
      <c r="A43" s="101" t="s">
        <v>70</v>
      </c>
      <c r="B43" s="131">
        <v>3303470</v>
      </c>
      <c r="C43" s="131">
        <v>3058326</v>
      </c>
    </row>
    <row r="44" spans="1:3" ht="13.5" thickBot="1" x14ac:dyDescent="0.25">
      <c r="A44" s="102" t="s">
        <v>71</v>
      </c>
      <c r="B44" s="113">
        <f>SUM(B42:B43)</f>
        <v>3257125</v>
      </c>
      <c r="C44" s="113">
        <f>SUM(C42:C43)</f>
        <v>3013487</v>
      </c>
    </row>
    <row r="48" spans="1:3" x14ac:dyDescent="0.2">
      <c r="A48" s="21"/>
      <c r="B48" s="5"/>
      <c r="C48" s="5"/>
    </row>
    <row r="49" spans="1:3" x14ac:dyDescent="0.2">
      <c r="A49" s="21" t="s">
        <v>81</v>
      </c>
      <c r="B49" s="5"/>
      <c r="C49" s="21" t="s">
        <v>81</v>
      </c>
    </row>
    <row r="50" spans="1:3" x14ac:dyDescent="0.2">
      <c r="A50" s="12" t="s">
        <v>82</v>
      </c>
      <c r="B50" s="4"/>
      <c r="C50" s="12" t="s">
        <v>83</v>
      </c>
    </row>
    <row r="51" spans="1:3" x14ac:dyDescent="0.2">
      <c r="A51" s="12" t="s">
        <v>76</v>
      </c>
      <c r="B51" s="4"/>
      <c r="C51" s="12" t="s">
        <v>84</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6" workbookViewId="0">
      <selection activeCell="E14" sqref="E14"/>
    </sheetView>
  </sheetViews>
  <sheetFormatPr defaultRowHeight="12.75" x14ac:dyDescent="0.2"/>
  <cols>
    <col min="1" max="1" width="27.7109375" style="41" customWidth="1"/>
    <col min="2" max="2" width="11.140625" style="41" customWidth="1"/>
    <col min="3" max="3" width="11.5703125" style="41" customWidth="1"/>
    <col min="4" max="4" width="13.28515625" style="41" customWidth="1"/>
    <col min="5" max="5" width="13.5703125" style="41" customWidth="1"/>
    <col min="6" max="16384" width="9.140625" style="41"/>
  </cols>
  <sheetData>
    <row r="1" spans="1:5" x14ac:dyDescent="0.2">
      <c r="A1" s="12" t="s">
        <v>77</v>
      </c>
    </row>
    <row r="3" spans="1:5" x14ac:dyDescent="0.2">
      <c r="A3" s="177" t="s">
        <v>92</v>
      </c>
      <c r="B3" s="178"/>
      <c r="C3" s="178"/>
      <c r="D3" s="40"/>
    </row>
    <row r="4" spans="1:5" x14ac:dyDescent="0.2">
      <c r="A4" s="83" t="s">
        <v>135</v>
      </c>
      <c r="B4" s="39"/>
      <c r="C4" s="39"/>
      <c r="D4" s="40"/>
    </row>
    <row r="5" spans="1:5" x14ac:dyDescent="0.2">
      <c r="A5" s="42"/>
      <c r="B5" s="39"/>
      <c r="C5" s="39"/>
      <c r="D5" s="40"/>
    </row>
    <row r="6" spans="1:5" ht="38.25" x14ac:dyDescent="0.2">
      <c r="A6" s="43"/>
      <c r="B6" s="44" t="s">
        <v>4</v>
      </c>
      <c r="C6" s="155" t="s">
        <v>134</v>
      </c>
      <c r="D6" s="44" t="s">
        <v>5</v>
      </c>
      <c r="E6" s="44" t="s">
        <v>67</v>
      </c>
    </row>
    <row r="7" spans="1:5" ht="13.5" thickBot="1" x14ac:dyDescent="0.25">
      <c r="A7" s="43"/>
      <c r="B7" s="103" t="s">
        <v>12</v>
      </c>
      <c r="C7" s="103" t="s">
        <v>12</v>
      </c>
      <c r="D7" s="103" t="s">
        <v>12</v>
      </c>
      <c r="E7" s="103" t="s">
        <v>12</v>
      </c>
    </row>
    <row r="8" spans="1:5" x14ac:dyDescent="0.2">
      <c r="A8" s="43"/>
      <c r="B8" s="45"/>
      <c r="C8" s="145"/>
      <c r="D8" s="45"/>
      <c r="E8" s="45"/>
    </row>
    <row r="9" spans="1:5" x14ac:dyDescent="0.2">
      <c r="A9" s="46" t="s">
        <v>95</v>
      </c>
      <c r="B9" s="156">
        <v>1080814</v>
      </c>
      <c r="C9" s="156">
        <v>0</v>
      </c>
      <c r="D9" s="156">
        <v>56348</v>
      </c>
      <c r="E9" s="156">
        <f>SUM(B9:D9)</f>
        <v>1137162</v>
      </c>
    </row>
    <row r="10" spans="1:5" x14ac:dyDescent="0.2">
      <c r="A10" s="47" t="s">
        <v>68</v>
      </c>
      <c r="B10" s="115">
        <v>0</v>
      </c>
      <c r="C10" s="115"/>
      <c r="D10" s="115">
        <v>0</v>
      </c>
      <c r="E10" s="156">
        <f t="shared" ref="E10:E13" si="0">SUM(B10:D10)</f>
        <v>0</v>
      </c>
    </row>
    <row r="11" spans="1:5" ht="25.5" x14ac:dyDescent="0.2">
      <c r="A11" s="48" t="s">
        <v>93</v>
      </c>
      <c r="B11" s="115">
        <v>0</v>
      </c>
      <c r="C11" s="115"/>
      <c r="D11" s="115">
        <v>38110</v>
      </c>
      <c r="E11" s="157">
        <f t="shared" si="0"/>
        <v>38110</v>
      </c>
    </row>
    <row r="12" spans="1:5" x14ac:dyDescent="0.2">
      <c r="A12" s="47" t="s">
        <v>69</v>
      </c>
      <c r="B12" s="115">
        <v>0</v>
      </c>
      <c r="C12" s="115"/>
      <c r="D12" s="115">
        <v>304</v>
      </c>
      <c r="E12" s="115">
        <f t="shared" si="0"/>
        <v>304</v>
      </c>
    </row>
    <row r="13" spans="1:5" ht="38.25" x14ac:dyDescent="0.2">
      <c r="A13" s="104" t="s">
        <v>94</v>
      </c>
      <c r="B13" s="115">
        <v>0</v>
      </c>
      <c r="C13" s="115"/>
      <c r="D13" s="115">
        <v>0</v>
      </c>
      <c r="E13" s="115">
        <f t="shared" si="0"/>
        <v>0</v>
      </c>
    </row>
    <row r="14" spans="1:5" x14ac:dyDescent="0.2">
      <c r="A14" s="127" t="s">
        <v>138</v>
      </c>
      <c r="B14" s="138">
        <f>SUM(B9:B13)</f>
        <v>1080814</v>
      </c>
      <c r="C14" s="144">
        <f>SUM(C9:C13)</f>
        <v>0</v>
      </c>
      <c r="D14" s="141">
        <f>SUM(D9:D13)</f>
        <v>94762</v>
      </c>
      <c r="E14" s="159">
        <f t="shared" ref="E14:E20" si="1">SUM(B14:D14)</f>
        <v>1175576</v>
      </c>
    </row>
    <row r="15" spans="1:5" ht="13.5" thickBot="1" x14ac:dyDescent="0.25">
      <c r="A15" s="105" t="s">
        <v>96</v>
      </c>
      <c r="B15" s="139">
        <v>1126356</v>
      </c>
      <c r="C15" s="144">
        <f>SUM(C10:C14)</f>
        <v>0</v>
      </c>
      <c r="D15" s="142">
        <v>186418</v>
      </c>
      <c r="E15" s="128">
        <f t="shared" si="1"/>
        <v>1312774</v>
      </c>
    </row>
    <row r="16" spans="1:5" x14ac:dyDescent="0.2">
      <c r="A16" s="47" t="s">
        <v>68</v>
      </c>
      <c r="B16" s="115">
        <v>0</v>
      </c>
      <c r="C16" s="115"/>
      <c r="D16" s="115"/>
      <c r="E16" s="156">
        <f t="shared" ref="E16:E19" si="2">SUM(B16:D16)</f>
        <v>0</v>
      </c>
    </row>
    <row r="17" spans="1:5" ht="25.5" x14ac:dyDescent="0.2">
      <c r="A17" s="48" t="s">
        <v>93</v>
      </c>
      <c r="B17" s="115">
        <v>0</v>
      </c>
      <c r="C17" s="115"/>
      <c r="D17" s="115">
        <v>122309</v>
      </c>
      <c r="E17" s="157">
        <f t="shared" si="2"/>
        <v>122309</v>
      </c>
    </row>
    <row r="18" spans="1:5" x14ac:dyDescent="0.2">
      <c r="A18" s="47" t="s">
        <v>69</v>
      </c>
      <c r="B18" s="115">
        <v>0</v>
      </c>
      <c r="C18" s="115"/>
      <c r="D18" s="115">
        <v>-6</v>
      </c>
      <c r="E18" s="115">
        <f t="shared" si="2"/>
        <v>-6</v>
      </c>
    </row>
    <row r="19" spans="1:5" ht="38.25" x14ac:dyDescent="0.2">
      <c r="A19" s="104" t="s">
        <v>94</v>
      </c>
      <c r="B19" s="115">
        <v>0</v>
      </c>
      <c r="C19" s="115">
        <v>175302</v>
      </c>
      <c r="D19" s="115">
        <v>-175302</v>
      </c>
      <c r="E19" s="115">
        <f t="shared" si="2"/>
        <v>0</v>
      </c>
    </row>
    <row r="20" spans="1:5" ht="13.5" thickBot="1" x14ac:dyDescent="0.25">
      <c r="A20" s="105" t="s">
        <v>131</v>
      </c>
      <c r="B20" s="140">
        <f>SUM(B15:B19)</f>
        <v>1126356</v>
      </c>
      <c r="C20" s="158">
        <f>SUM(C16:C19)</f>
        <v>175302</v>
      </c>
      <c r="D20" s="143">
        <f t="shared" ref="D20" si="3">SUM(D15:D19)</f>
        <v>133419</v>
      </c>
      <c r="E20" s="114">
        <f t="shared" si="1"/>
        <v>1435077</v>
      </c>
    </row>
    <row r="23" spans="1:5" x14ac:dyDescent="0.2">
      <c r="A23" s="21" t="s">
        <v>81</v>
      </c>
      <c r="B23" s="5"/>
    </row>
    <row r="24" spans="1:5" x14ac:dyDescent="0.2">
      <c r="A24" s="12" t="s">
        <v>82</v>
      </c>
      <c r="B24" s="4"/>
      <c r="C24" s="129" t="s">
        <v>83</v>
      </c>
      <c r="D24" s="130"/>
    </row>
    <row r="25" spans="1:5" x14ac:dyDescent="0.2">
      <c r="A25" s="12" t="s">
        <v>76</v>
      </c>
      <c r="B25" s="4"/>
      <c r="C25" s="12" t="s">
        <v>84</v>
      </c>
    </row>
  </sheetData>
  <mergeCells count="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34" workbookViewId="0">
      <selection activeCell="A13" sqref="A13"/>
    </sheetView>
  </sheetViews>
  <sheetFormatPr defaultRowHeight="12.75" x14ac:dyDescent="0.2"/>
  <cols>
    <col min="1" max="1" width="150.7109375" customWidth="1"/>
  </cols>
  <sheetData>
    <row r="1" spans="1:1" ht="15.75" x14ac:dyDescent="0.2">
      <c r="A1" s="120" t="s">
        <v>105</v>
      </c>
    </row>
    <row r="2" spans="1:1" ht="15.75" x14ac:dyDescent="0.2">
      <c r="A2" s="116" t="s">
        <v>106</v>
      </c>
    </row>
    <row r="3" spans="1:1" ht="15.75" x14ac:dyDescent="0.2">
      <c r="A3" s="116" t="s">
        <v>107</v>
      </c>
    </row>
    <row r="4" spans="1:1" ht="15.75" x14ac:dyDescent="0.2">
      <c r="A4" s="116" t="s">
        <v>100</v>
      </c>
    </row>
    <row r="5" spans="1:1" ht="15.75" x14ac:dyDescent="0.2">
      <c r="A5" s="116" t="s">
        <v>101</v>
      </c>
    </row>
    <row r="6" spans="1:1" ht="15.75" x14ac:dyDescent="0.2">
      <c r="A6" s="117"/>
    </row>
    <row r="7" spans="1:1" ht="21" customHeight="1" x14ac:dyDescent="0.2">
      <c r="A7" s="119" t="s">
        <v>139</v>
      </c>
    </row>
    <row r="8" spans="1:1" ht="15.75" customHeight="1" x14ac:dyDescent="0.2">
      <c r="A8" s="160" t="s">
        <v>102</v>
      </c>
    </row>
    <row r="9" spans="1:1" ht="36.75" customHeight="1" x14ac:dyDescent="0.2">
      <c r="A9" s="160" t="s">
        <v>103</v>
      </c>
    </row>
    <row r="10" spans="1:1" ht="22.5" customHeight="1" x14ac:dyDescent="0.2">
      <c r="A10" s="160" t="s">
        <v>104</v>
      </c>
    </row>
    <row r="11" spans="1:1" ht="24" customHeight="1" x14ac:dyDescent="0.2">
      <c r="A11" s="161" t="s">
        <v>140</v>
      </c>
    </row>
    <row r="12" spans="1:1" ht="280.5" x14ac:dyDescent="0.2">
      <c r="A12" s="183" t="s">
        <v>185</v>
      </c>
    </row>
    <row r="13" spans="1:1" ht="33" x14ac:dyDescent="0.2">
      <c r="A13" s="183" t="s">
        <v>183</v>
      </c>
    </row>
    <row r="14" spans="1:1" ht="22.5" customHeight="1" x14ac:dyDescent="0.2">
      <c r="A14" s="160" t="s">
        <v>141</v>
      </c>
    </row>
    <row r="15" spans="1:1" ht="39.75" customHeight="1" x14ac:dyDescent="0.2">
      <c r="A15" s="160" t="s">
        <v>142</v>
      </c>
    </row>
    <row r="16" spans="1:1" ht="24.75" customHeight="1" x14ac:dyDescent="0.2">
      <c r="A16" s="160" t="s">
        <v>143</v>
      </c>
    </row>
    <row r="17" spans="1:1" ht="37.5" customHeight="1" x14ac:dyDescent="0.2">
      <c r="A17" s="160" t="s">
        <v>144</v>
      </c>
    </row>
    <row r="18" spans="1:1" ht="27.75" customHeight="1" x14ac:dyDescent="0.2">
      <c r="A18" s="160" t="s">
        <v>145</v>
      </c>
    </row>
    <row r="19" spans="1:1" ht="26.25" customHeight="1" x14ac:dyDescent="0.2">
      <c r="A19" s="160" t="s">
        <v>146</v>
      </c>
    </row>
    <row r="20" spans="1:1" ht="30.75" customHeight="1" x14ac:dyDescent="0.2">
      <c r="A20" s="160" t="s">
        <v>147</v>
      </c>
    </row>
    <row r="21" spans="1:1" ht="29.25" customHeight="1" x14ac:dyDescent="0.2">
      <c r="A21" s="160" t="s">
        <v>148</v>
      </c>
    </row>
    <row r="22" spans="1:1" ht="28.5" customHeight="1" x14ac:dyDescent="0.2">
      <c r="A22" s="160" t="s">
        <v>149</v>
      </c>
    </row>
    <row r="23" spans="1:1" ht="26.25" customHeight="1" x14ac:dyDescent="0.2">
      <c r="A23" s="160" t="s">
        <v>150</v>
      </c>
    </row>
    <row r="24" spans="1:1" ht="33.75" customHeight="1" x14ac:dyDescent="0.2">
      <c r="A24" s="160" t="s">
        <v>151</v>
      </c>
    </row>
    <row r="25" spans="1:1" ht="25.5" customHeight="1" x14ac:dyDescent="0.2">
      <c r="A25" s="160" t="s">
        <v>152</v>
      </c>
    </row>
    <row r="26" spans="1:1" ht="28.5" customHeight="1" x14ac:dyDescent="0.2">
      <c r="A26" s="160" t="s">
        <v>153</v>
      </c>
    </row>
    <row r="27" spans="1:1" ht="45" customHeight="1" x14ac:dyDescent="0.2">
      <c r="A27" s="160" t="s">
        <v>154</v>
      </c>
    </row>
    <row r="28" spans="1:1" ht="45" customHeight="1" x14ac:dyDescent="0.2">
      <c r="A28" s="160" t="s">
        <v>155</v>
      </c>
    </row>
    <row r="29" spans="1:1" ht="37.5" customHeight="1" x14ac:dyDescent="0.2">
      <c r="A29" s="160" t="s">
        <v>156</v>
      </c>
    </row>
    <row r="30" spans="1:1" ht="15.75" x14ac:dyDescent="0.2">
      <c r="A30" s="118"/>
    </row>
    <row r="31" spans="1:1" ht="15.75" x14ac:dyDescent="0.2">
      <c r="A31" s="118"/>
    </row>
    <row r="32" spans="1:1" ht="15.75" x14ac:dyDescent="0.2">
      <c r="A32" s="118"/>
    </row>
    <row r="33" spans="1:8" ht="15.75" x14ac:dyDescent="0.2">
      <c r="A33" s="118"/>
    </row>
    <row r="34" spans="1:8" ht="15.75" x14ac:dyDescent="0.2">
      <c r="A34" s="118"/>
    </row>
    <row r="35" spans="1:8" ht="35.25" customHeight="1" x14ac:dyDescent="0.2">
      <c r="A35" s="118"/>
      <c r="E35" s="118"/>
    </row>
    <row r="36" spans="1:8" x14ac:dyDescent="0.2">
      <c r="A36" s="12" t="s">
        <v>82</v>
      </c>
      <c r="B36" s="4"/>
      <c r="C36" s="12"/>
      <c r="D36" s="41"/>
      <c r="E36" s="41"/>
    </row>
    <row r="37" spans="1:8" x14ac:dyDescent="0.2">
      <c r="A37" s="12" t="s">
        <v>76</v>
      </c>
      <c r="B37" s="4"/>
      <c r="C37" s="12"/>
      <c r="D37" s="41"/>
      <c r="E37" s="41"/>
    </row>
    <row r="38" spans="1:8" ht="15.75" x14ac:dyDescent="0.2">
      <c r="A38" s="118"/>
      <c r="H38" s="118"/>
    </row>
    <row r="39" spans="1:8" ht="15.75" x14ac:dyDescent="0.2">
      <c r="A39" s="118"/>
    </row>
    <row r="40" spans="1:8" x14ac:dyDescent="0.2">
      <c r="A40" s="12" t="s">
        <v>83</v>
      </c>
      <c r="B40" s="41"/>
    </row>
    <row r="41" spans="1:8" x14ac:dyDescent="0.2">
      <c r="A41" s="12" t="s">
        <v>84</v>
      </c>
      <c r="B41"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2" workbookViewId="0">
      <selection activeCell="D23" sqref="D2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121" t="s">
        <v>108</v>
      </c>
      <c r="D1" s="41"/>
      <c r="E1" s="41"/>
    </row>
    <row r="2" spans="1:5" ht="16.5" x14ac:dyDescent="0.3">
      <c r="A2" s="41"/>
      <c r="B2" s="41"/>
      <c r="C2" s="121" t="s">
        <v>109</v>
      </c>
      <c r="D2" s="41"/>
      <c r="E2" s="41"/>
    </row>
    <row r="3" spans="1:5" ht="16.5" x14ac:dyDescent="0.3">
      <c r="A3" s="41"/>
      <c r="B3" s="41"/>
      <c r="C3" s="121" t="s">
        <v>110</v>
      </c>
      <c r="D3" s="41"/>
      <c r="E3" s="41"/>
    </row>
    <row r="4" spans="1:5" ht="16.5" x14ac:dyDescent="0.3">
      <c r="A4" s="41"/>
      <c r="B4" s="41"/>
      <c r="C4" s="122" t="s">
        <v>118</v>
      </c>
      <c r="D4" s="41"/>
      <c r="E4" s="41"/>
    </row>
    <row r="5" spans="1:5" ht="16.5" x14ac:dyDescent="0.3">
      <c r="A5" s="41"/>
      <c r="B5" s="41"/>
      <c r="C5" s="121" t="s">
        <v>119</v>
      </c>
      <c r="D5" s="41"/>
      <c r="E5" s="41"/>
    </row>
    <row r="6" spans="1:5" x14ac:dyDescent="0.2">
      <c r="A6" s="41"/>
      <c r="B6" s="41"/>
      <c r="C6" s="41"/>
      <c r="D6" s="41"/>
      <c r="E6" s="41"/>
    </row>
    <row r="7" spans="1:5" ht="16.5" x14ac:dyDescent="0.3">
      <c r="A7" s="41"/>
      <c r="B7" s="125" t="s">
        <v>111</v>
      </c>
      <c r="C7" s="121"/>
      <c r="D7" s="41"/>
      <c r="E7" s="41"/>
    </row>
    <row r="8" spans="1:5" ht="16.5" x14ac:dyDescent="0.3">
      <c r="A8" s="41"/>
      <c r="B8" s="121" t="s">
        <v>120</v>
      </c>
      <c r="C8" s="121"/>
      <c r="D8" s="41"/>
      <c r="E8" s="41"/>
    </row>
    <row r="9" spans="1:5" ht="16.5" x14ac:dyDescent="0.3">
      <c r="A9" s="41"/>
      <c r="B9" s="121" t="s">
        <v>121</v>
      </c>
      <c r="C9" s="121"/>
      <c r="D9" s="41"/>
      <c r="E9" s="41"/>
    </row>
    <row r="10" spans="1:5" x14ac:dyDescent="0.2">
      <c r="A10" s="41"/>
      <c r="B10" s="41"/>
      <c r="C10" s="41"/>
      <c r="D10" s="41"/>
      <c r="E10" s="41"/>
    </row>
    <row r="11" spans="1:5" ht="16.5" x14ac:dyDescent="0.2">
      <c r="A11" s="123" t="s">
        <v>98</v>
      </c>
      <c r="B11" s="41"/>
      <c r="C11" s="41"/>
      <c r="D11" s="41"/>
      <c r="E11" s="41"/>
    </row>
    <row r="12" spans="1:5" ht="16.5" x14ac:dyDescent="0.2">
      <c r="A12" s="123" t="s">
        <v>99</v>
      </c>
      <c r="B12" s="41"/>
      <c r="C12" s="41"/>
      <c r="D12" s="41"/>
      <c r="E12" s="41"/>
    </row>
    <row r="13" spans="1:5" ht="16.5" x14ac:dyDescent="0.2">
      <c r="A13" s="123" t="s">
        <v>100</v>
      </c>
      <c r="B13" s="41"/>
      <c r="C13" s="41"/>
      <c r="D13" s="41"/>
      <c r="E13" s="41"/>
    </row>
    <row r="14" spans="1:5" ht="16.5" x14ac:dyDescent="0.2">
      <c r="A14" s="123" t="s">
        <v>112</v>
      </c>
      <c r="B14" s="41"/>
      <c r="C14" s="41"/>
      <c r="D14" s="41"/>
      <c r="E14" s="41"/>
    </row>
    <row r="15" spans="1:5" ht="16.5" x14ac:dyDescent="0.3">
      <c r="A15" s="121" t="s">
        <v>130</v>
      </c>
      <c r="B15" s="41"/>
      <c r="C15" s="41"/>
      <c r="D15" s="41"/>
      <c r="E15" s="41"/>
    </row>
    <row r="16" spans="1:5" x14ac:dyDescent="0.2">
      <c r="A16" s="41"/>
      <c r="B16" s="41"/>
      <c r="C16" s="41"/>
      <c r="D16" s="41"/>
      <c r="E16" s="41"/>
    </row>
    <row r="17" spans="1:5" ht="16.5" x14ac:dyDescent="0.2">
      <c r="A17" s="179" t="s">
        <v>113</v>
      </c>
      <c r="B17" s="179"/>
      <c r="C17" s="179"/>
      <c r="D17" s="179" t="s">
        <v>114</v>
      </c>
      <c r="E17" s="179" t="s">
        <v>115</v>
      </c>
    </row>
    <row r="18" spans="1:5" x14ac:dyDescent="0.2">
      <c r="A18" s="180" t="s">
        <v>122</v>
      </c>
      <c r="B18" s="180" t="s">
        <v>127</v>
      </c>
      <c r="C18" s="180" t="s">
        <v>128</v>
      </c>
      <c r="D18" s="179"/>
      <c r="E18" s="179"/>
    </row>
    <row r="19" spans="1:5" x14ac:dyDescent="0.2">
      <c r="A19" s="180"/>
      <c r="B19" s="180" t="s">
        <v>123</v>
      </c>
      <c r="C19" s="180" t="s">
        <v>124</v>
      </c>
      <c r="D19" s="179"/>
      <c r="E19" s="179"/>
    </row>
    <row r="20" spans="1:5" ht="50.25" customHeight="1" x14ac:dyDescent="0.2">
      <c r="A20" s="180"/>
      <c r="B20" s="180" t="s">
        <v>125</v>
      </c>
      <c r="C20" s="180"/>
      <c r="D20" s="179"/>
      <c r="E20" s="179"/>
    </row>
    <row r="21" spans="1:5" ht="54" customHeight="1" x14ac:dyDescent="0.2">
      <c r="A21" s="180"/>
      <c r="B21" s="180" t="s">
        <v>126</v>
      </c>
      <c r="C21" s="180"/>
      <c r="D21" s="179"/>
      <c r="E21" s="179"/>
    </row>
    <row r="22" spans="1:5" ht="16.5" x14ac:dyDescent="0.2">
      <c r="A22" s="124">
        <v>1</v>
      </c>
      <c r="B22" s="124">
        <v>2</v>
      </c>
      <c r="C22" s="124">
        <v>3</v>
      </c>
      <c r="D22" s="124">
        <v>4</v>
      </c>
      <c r="E22" s="124">
        <v>5</v>
      </c>
    </row>
    <row r="23" spans="1:5" ht="16.5" x14ac:dyDescent="0.2">
      <c r="A23" s="124" t="s">
        <v>116</v>
      </c>
      <c r="B23" s="124" t="s">
        <v>129</v>
      </c>
      <c r="C23" s="174">
        <v>0.97965599999999997</v>
      </c>
      <c r="D23" s="124" t="s">
        <v>117</v>
      </c>
      <c r="E23" s="124" t="s">
        <v>117</v>
      </c>
    </row>
    <row r="28" spans="1:5" x14ac:dyDescent="0.2">
      <c r="A28" s="12" t="s">
        <v>82</v>
      </c>
    </row>
    <row r="29" spans="1:5" x14ac:dyDescent="0.2">
      <c r="A29" s="12" t="s">
        <v>76</v>
      </c>
    </row>
    <row r="30" spans="1:5" ht="15.75" x14ac:dyDescent="0.2">
      <c r="A30" s="118"/>
    </row>
    <row r="31" spans="1:5" ht="15.75" x14ac:dyDescent="0.2">
      <c r="A31" s="118"/>
    </row>
    <row r="32" spans="1:5" x14ac:dyDescent="0.2">
      <c r="A32" s="12" t="s">
        <v>83</v>
      </c>
    </row>
    <row r="33" spans="1:1" x14ac:dyDescent="0.2">
      <c r="A33" s="12" t="s">
        <v>84</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topLeftCell="A16" workbookViewId="0">
      <selection activeCell="A3" sqref="A3:C3"/>
    </sheetView>
  </sheetViews>
  <sheetFormatPr defaultRowHeight="12.75" x14ac:dyDescent="0.2"/>
  <cols>
    <col min="1" max="1" width="38.7109375" customWidth="1"/>
    <col min="2" max="2" width="29.7109375" customWidth="1"/>
    <col min="3" max="3" width="44" customWidth="1"/>
  </cols>
  <sheetData>
    <row r="1" spans="1:3" ht="15.75" x14ac:dyDescent="0.2">
      <c r="A1" s="162"/>
      <c r="B1" s="162"/>
      <c r="C1" s="163"/>
    </row>
    <row r="2" spans="1:3" ht="15.75" x14ac:dyDescent="0.2">
      <c r="A2" s="162"/>
      <c r="B2" s="162"/>
      <c r="C2" s="164"/>
    </row>
    <row r="3" spans="1:3" ht="15.75" x14ac:dyDescent="0.2">
      <c r="A3" s="181" t="s">
        <v>157</v>
      </c>
      <c r="B3" s="181"/>
      <c r="C3" s="181"/>
    </row>
    <row r="4" spans="1:3" ht="15.75" x14ac:dyDescent="0.2">
      <c r="A4" s="181" t="s">
        <v>158</v>
      </c>
      <c r="B4" s="181"/>
      <c r="C4" s="181"/>
    </row>
    <row r="5" spans="1:3" ht="15.75" x14ac:dyDescent="0.2">
      <c r="A5" s="181" t="s">
        <v>160</v>
      </c>
      <c r="B5" s="182"/>
      <c r="C5" s="182"/>
    </row>
    <row r="6" spans="1:3" ht="15.75" x14ac:dyDescent="0.2">
      <c r="A6" s="181" t="s">
        <v>159</v>
      </c>
      <c r="B6" s="182"/>
      <c r="C6" s="182"/>
    </row>
    <row r="7" spans="1:3" ht="25.5" customHeight="1" x14ac:dyDescent="0.2">
      <c r="A7" s="181" t="s">
        <v>161</v>
      </c>
      <c r="B7" s="182"/>
      <c r="C7" s="182"/>
    </row>
    <row r="8" spans="1:3" ht="4.5" customHeight="1" thickBot="1" x14ac:dyDescent="0.25">
      <c r="A8" s="162"/>
      <c r="B8" s="162"/>
      <c r="C8" s="163"/>
    </row>
    <row r="9" spans="1:3" ht="100.5" customHeight="1" x14ac:dyDescent="0.2">
      <c r="A9" s="165" t="s">
        <v>162</v>
      </c>
      <c r="B9" s="166" t="s">
        <v>164</v>
      </c>
      <c r="C9" s="166" t="s">
        <v>163</v>
      </c>
    </row>
    <row r="10" spans="1:3" ht="14.25" x14ac:dyDescent="0.2">
      <c r="A10" s="167" t="s">
        <v>166</v>
      </c>
      <c r="B10" s="168" t="s">
        <v>165</v>
      </c>
      <c r="C10" s="169">
        <v>0.121</v>
      </c>
    </row>
    <row r="11" spans="1:3" ht="42.75" x14ac:dyDescent="0.2">
      <c r="A11" s="167" t="s">
        <v>167</v>
      </c>
      <c r="B11" s="168" t="s">
        <v>177</v>
      </c>
      <c r="C11" s="169">
        <v>5.1999999999999998E-2</v>
      </c>
    </row>
    <row r="12" spans="1:3" ht="28.5" x14ac:dyDescent="0.2">
      <c r="A12" s="167" t="s">
        <v>168</v>
      </c>
      <c r="B12" s="168" t="s">
        <v>178</v>
      </c>
      <c r="C12" s="169">
        <v>1.0999999999999999E-2</v>
      </c>
    </row>
    <row r="13" spans="1:3" ht="42.75" x14ac:dyDescent="0.2">
      <c r="A13" s="167" t="s">
        <v>169</v>
      </c>
      <c r="B13" s="168" t="s">
        <v>177</v>
      </c>
      <c r="C13" s="169">
        <v>0</v>
      </c>
    </row>
    <row r="14" spans="1:3" ht="14.25" x14ac:dyDescent="0.2">
      <c r="A14" s="170" t="s">
        <v>170</v>
      </c>
      <c r="B14" s="168" t="s">
        <v>179</v>
      </c>
      <c r="C14" s="169">
        <v>0.17</v>
      </c>
    </row>
    <row r="15" spans="1:3" ht="14.25" x14ac:dyDescent="0.2">
      <c r="A15" s="170" t="s">
        <v>171</v>
      </c>
      <c r="B15" s="168" t="s">
        <v>180</v>
      </c>
      <c r="C15" s="169">
        <v>0.14199999999999999</v>
      </c>
    </row>
    <row r="16" spans="1:3" ht="14.25" x14ac:dyDescent="0.2">
      <c r="A16" s="170" t="s">
        <v>172</v>
      </c>
      <c r="B16" s="168" t="s">
        <v>181</v>
      </c>
      <c r="C16" s="169">
        <v>0.107</v>
      </c>
    </row>
    <row r="17" spans="1:3" ht="14.25" x14ac:dyDescent="0.2">
      <c r="A17" s="170" t="s">
        <v>173</v>
      </c>
      <c r="B17" s="168" t="s">
        <v>182</v>
      </c>
      <c r="C17" s="169">
        <v>0.58399999999999996</v>
      </c>
    </row>
    <row r="18" spans="1:3" ht="28.5" x14ac:dyDescent="0.2">
      <c r="A18" s="171" t="s">
        <v>174</v>
      </c>
      <c r="B18" s="172" t="s">
        <v>165</v>
      </c>
      <c r="C18" s="173">
        <v>2.7199999999999998E-2</v>
      </c>
    </row>
    <row r="19" spans="1:3" ht="28.5" x14ac:dyDescent="0.2">
      <c r="A19" s="171" t="s">
        <v>175</v>
      </c>
      <c r="B19" s="172" t="s">
        <v>165</v>
      </c>
      <c r="C19" s="173">
        <v>8.9999999999999998E-4</v>
      </c>
    </row>
    <row r="20" spans="1:3" ht="14.25" x14ac:dyDescent="0.2">
      <c r="A20" s="171" t="s">
        <v>176</v>
      </c>
      <c r="B20" s="172" t="s">
        <v>184</v>
      </c>
      <c r="C20" s="173">
        <v>0.17</v>
      </c>
    </row>
    <row r="25" spans="1:3" x14ac:dyDescent="0.2">
      <c r="A25" s="12" t="s">
        <v>82</v>
      </c>
    </row>
    <row r="26" spans="1:3" x14ac:dyDescent="0.2">
      <c r="A26" s="12" t="s">
        <v>76</v>
      </c>
    </row>
    <row r="27" spans="1:3" ht="15.75" x14ac:dyDescent="0.2">
      <c r="A27" s="118"/>
    </row>
    <row r="28" spans="1:3" ht="15.75" x14ac:dyDescent="0.2">
      <c r="A28" s="118"/>
    </row>
    <row r="29" spans="1:3" x14ac:dyDescent="0.2">
      <c r="A29" s="12" t="s">
        <v>83</v>
      </c>
    </row>
    <row r="30" spans="1:3" x14ac:dyDescent="0.2">
      <c r="A30" s="12" t="s">
        <v>84</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Мукашова Айжамал Эсенкадыровна</cp:lastModifiedBy>
  <cp:lastPrinted>2015-11-04T11:45:51Z</cp:lastPrinted>
  <dcterms:created xsi:type="dcterms:W3CDTF">1996-10-08T23:32:33Z</dcterms:created>
  <dcterms:modified xsi:type="dcterms:W3CDTF">2018-10-10T08:07:16Z</dcterms:modified>
</cp:coreProperties>
</file>