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_mukashova\Desktop\Общ рейтинг 2 квартал\на сайт\"/>
    </mc:Choice>
  </mc:AlternateContent>
  <bookViews>
    <workbookView xWindow="0" yWindow="0" windowWidth="24000" windowHeight="9735" tabRatio="449" activeTab="6"/>
  </bookViews>
  <sheets>
    <sheet name="BS" sheetId="3" r:id="rId1"/>
    <sheet name="PL" sheetId="6" r:id="rId2"/>
    <sheet name="CF" sheetId="12" r:id="rId3"/>
    <sheet name="CE" sheetId="13" r:id="rId4"/>
    <sheet name="Notes" sheetId="14" r:id="rId5"/>
    <sheet name="Annex 2" sheetId="15" r:id="rId6"/>
    <sheet name="Economic normatives" sheetId="16" r:id="rId7"/>
  </sheets>
  <externalReferences>
    <externalReference r:id="rId8"/>
  </externalReferences>
  <definedNames>
    <definedName name="_xlnm.Print_Area" localSheetId="0">BS!$A$3:$D$46</definedName>
    <definedName name="_xlnm.Print_Area" localSheetId="1">PL!$A$3:$C$32</definedName>
  </definedNames>
  <calcPr calcId="152511" concurrentCalc="0"/>
</workbook>
</file>

<file path=xl/calcChain.xml><?xml version="1.0" encoding="utf-8"?>
<calcChain xmlns="http://schemas.openxmlformats.org/spreadsheetml/2006/main">
  <c r="A34" i="15" l="1"/>
  <c r="A33" i="15"/>
  <c r="A39" i="14"/>
  <c r="A40" i="14"/>
  <c r="D17" i="13"/>
  <c r="C17" i="13"/>
  <c r="C11" i="13"/>
  <c r="D11" i="13"/>
  <c r="C12" i="13"/>
  <c r="D12" i="13"/>
  <c r="B43" i="12"/>
  <c r="C43" i="12"/>
  <c r="B41" i="12"/>
  <c r="C41" i="12"/>
  <c r="B37" i="12"/>
  <c r="C37" i="12"/>
  <c r="B38" i="12"/>
  <c r="C38" i="12"/>
  <c r="B39" i="12"/>
  <c r="C39" i="12"/>
  <c r="B31" i="12"/>
  <c r="C31" i="12"/>
  <c r="B32" i="12"/>
  <c r="C32" i="12"/>
  <c r="B33" i="12"/>
  <c r="C33" i="12"/>
  <c r="B34" i="12"/>
  <c r="C34" i="12"/>
  <c r="B28" i="12"/>
  <c r="C28" i="12"/>
  <c r="B18" i="12"/>
  <c r="C18" i="12"/>
  <c r="B19" i="12"/>
  <c r="C19" i="12"/>
  <c r="B20" i="12"/>
  <c r="C20" i="12"/>
  <c r="B21" i="12"/>
  <c r="C21" i="12"/>
  <c r="B22" i="12"/>
  <c r="C22" i="12"/>
  <c r="B23" i="12"/>
  <c r="C23" i="12"/>
  <c r="B24" i="12"/>
  <c r="C24" i="12"/>
  <c r="B25" i="12"/>
  <c r="C25" i="12"/>
  <c r="B26" i="12"/>
  <c r="C26" i="12"/>
  <c r="B9" i="12"/>
  <c r="C9" i="12"/>
  <c r="B10" i="12"/>
  <c r="C10" i="12"/>
  <c r="B11" i="12"/>
  <c r="C11" i="12"/>
  <c r="B12" i="12"/>
  <c r="C12" i="12"/>
  <c r="B13" i="12"/>
  <c r="C13" i="12"/>
  <c r="B14" i="12"/>
  <c r="C14" i="12"/>
  <c r="B15" i="12"/>
  <c r="C15" i="12"/>
  <c r="B28" i="6"/>
  <c r="C28" i="6"/>
  <c r="B24" i="6"/>
  <c r="C24" i="6"/>
  <c r="B20" i="6"/>
  <c r="C20" i="6"/>
  <c r="B21" i="6"/>
  <c r="C21" i="6"/>
  <c r="B14" i="6"/>
  <c r="C14" i="6"/>
  <c r="B15" i="6"/>
  <c r="C15" i="6"/>
  <c r="B16" i="6"/>
  <c r="C16" i="6"/>
  <c r="B17" i="6"/>
  <c r="C17" i="6"/>
  <c r="B11" i="6"/>
  <c r="C11" i="6"/>
  <c r="B8" i="6"/>
  <c r="C8" i="6"/>
  <c r="B9" i="6"/>
  <c r="C9" i="6"/>
  <c r="B40" i="3"/>
  <c r="C40" i="3"/>
  <c r="B38" i="3"/>
  <c r="C38" i="3"/>
  <c r="C39" i="3"/>
  <c r="B28" i="3"/>
  <c r="C28" i="3"/>
  <c r="B29" i="3"/>
  <c r="C29" i="3"/>
  <c r="B30" i="3"/>
  <c r="C30" i="3"/>
  <c r="B31" i="3"/>
  <c r="C31" i="3"/>
  <c r="B32" i="3"/>
  <c r="C32" i="3"/>
  <c r="B33" i="3"/>
  <c r="C33" i="3"/>
  <c r="B34" i="3"/>
  <c r="C34" i="3"/>
  <c r="B23" i="3"/>
  <c r="C23" i="3"/>
  <c r="B24" i="3"/>
  <c r="C24" i="3"/>
  <c r="B17" i="3"/>
  <c r="C17" i="3"/>
  <c r="B18" i="3"/>
  <c r="C18" i="3"/>
  <c r="B12" i="3"/>
  <c r="C12" i="3"/>
  <c r="B13" i="3"/>
  <c r="C13" i="3"/>
  <c r="B14" i="3"/>
  <c r="C14" i="3"/>
  <c r="B15" i="3"/>
  <c r="C15" i="3"/>
  <c r="B8" i="3"/>
  <c r="C8" i="3"/>
  <c r="B9" i="3"/>
  <c r="C9" i="3"/>
  <c r="B10" i="3"/>
  <c r="C10" i="3"/>
  <c r="D19" i="13"/>
  <c r="D18" i="13"/>
  <c r="D16" i="13"/>
  <c r="D15" i="13"/>
  <c r="C14" i="13"/>
  <c r="D14" i="13"/>
  <c r="B14" i="13"/>
  <c r="D13" i="13"/>
  <c r="D10" i="13"/>
  <c r="D9" i="13"/>
  <c r="C16" i="12"/>
  <c r="C27" i="12"/>
  <c r="C29" i="12"/>
  <c r="C35" i="12"/>
  <c r="C40" i="12"/>
  <c r="C42" i="12"/>
  <c r="B16" i="12"/>
  <c r="B27" i="12"/>
  <c r="B29" i="12"/>
  <c r="B35" i="12"/>
  <c r="B40" i="12"/>
  <c r="B42" i="12"/>
  <c r="C10" i="6"/>
  <c r="C12" i="6"/>
  <c r="C18" i="6"/>
  <c r="B10" i="6"/>
  <c r="B12" i="6"/>
  <c r="B18" i="6"/>
  <c r="C20" i="13"/>
  <c r="B20" i="13"/>
  <c r="B44" i="12"/>
  <c r="C44" i="12"/>
  <c r="D20" i="13"/>
  <c r="C41" i="3"/>
  <c r="D41" i="3"/>
  <c r="B41" i="3"/>
  <c r="D35" i="3"/>
  <c r="C35" i="3"/>
  <c r="B35" i="3"/>
  <c r="D19" i="3"/>
  <c r="C19" i="3"/>
  <c r="B19" i="3"/>
  <c r="D16" i="3"/>
  <c r="C16" i="3"/>
  <c r="B16" i="3"/>
  <c r="D11" i="3"/>
  <c r="C11" i="3"/>
  <c r="B11" i="3"/>
  <c r="C22" i="6"/>
  <c r="C26" i="6"/>
  <c r="C29" i="6"/>
  <c r="C31" i="6"/>
  <c r="C32" i="6"/>
  <c r="C43" i="3"/>
  <c r="B43" i="3"/>
  <c r="D43" i="3"/>
  <c r="D20" i="3"/>
  <c r="B20" i="3"/>
  <c r="C20" i="3"/>
  <c r="B25" i="3"/>
  <c r="D25" i="3"/>
  <c r="B22" i="6"/>
  <c r="C25" i="3"/>
  <c r="B26" i="6"/>
  <c r="B29" i="6"/>
  <c r="B31" i="6"/>
  <c r="B32" i="6"/>
</calcChain>
</file>

<file path=xl/sharedStrings.xml><?xml version="1.0" encoding="utf-8"?>
<sst xmlns="http://schemas.openxmlformats.org/spreadsheetml/2006/main" count="251" uniqueCount="189">
  <si>
    <t>The correspondent account in NBKR</t>
  </si>
  <si>
    <t>Investments held to maturity</t>
  </si>
  <si>
    <t>- pledged under REPO-AGREEMENT</t>
  </si>
  <si>
    <t>Deferred tax liabilities</t>
  </si>
  <si>
    <t>Share capital</t>
  </si>
  <si>
    <t>Retained earnings</t>
  </si>
  <si>
    <t>Net interest income</t>
  </si>
  <si>
    <t xml:space="preserve">Other  income </t>
  </si>
  <si>
    <t>Income tax expense</t>
  </si>
  <si>
    <t>Profit (loss) for the period</t>
  </si>
  <si>
    <t>earnings per share</t>
  </si>
  <si>
    <t>ASSETS</t>
  </si>
  <si>
    <t>Th.KGS</t>
  </si>
  <si>
    <t>LIABILITITES</t>
  </si>
  <si>
    <t>Other liabilities</t>
  </si>
  <si>
    <t>Financial liabilities at fair value through profit or loss</t>
  </si>
  <si>
    <t>Current income tax liability</t>
  </si>
  <si>
    <t>Customer accounts</t>
  </si>
  <si>
    <t>Other borrowed funds</t>
  </si>
  <si>
    <t>Due to other financial institutions</t>
  </si>
  <si>
    <t>TOTAL ASSETS</t>
  </si>
  <si>
    <t>TOTAL LIABILITIES</t>
  </si>
  <si>
    <t>EQUITY</t>
  </si>
  <si>
    <t>TOTAL EQUITY</t>
  </si>
  <si>
    <t>TOTAL LIABILITIES AND EQUITY</t>
  </si>
  <si>
    <t>Other assets</t>
  </si>
  <si>
    <t>Proporty, equipment and intangible assets</t>
  </si>
  <si>
    <t>Financial assets at fair value through profit or loss</t>
  </si>
  <si>
    <t xml:space="preserve">Total assets of the monetary market </t>
  </si>
  <si>
    <t>Loans to customers</t>
  </si>
  <si>
    <t>Less provision for impairment losses</t>
  </si>
  <si>
    <t>Due from other financial institutions</t>
  </si>
  <si>
    <t>Loans to other financial institutions</t>
  </si>
  <si>
    <t>"Nostro" Accounts in commercial banks</t>
  </si>
  <si>
    <t>Cash and cash equivalents</t>
  </si>
  <si>
    <t>Total dues from other financial institutions</t>
  </si>
  <si>
    <t>Statement of profit or loss and other comprehensive income</t>
  </si>
  <si>
    <t>Interest income</t>
  </si>
  <si>
    <t>Interest expense</t>
  </si>
  <si>
    <t>Provision for impairment losses on interest bearing assets</t>
  </si>
  <si>
    <t>Net interes income before provision for impairment losses on interest bearing assets</t>
  </si>
  <si>
    <t>Fee and commission income</t>
  </si>
  <si>
    <t>Fee and commission expense</t>
  </si>
  <si>
    <t>Net not-interest income</t>
  </si>
  <si>
    <t>Operating income</t>
  </si>
  <si>
    <t>Operating expenses</t>
  </si>
  <si>
    <t>Provision for impairment losses on other transactions</t>
  </si>
  <si>
    <t>Profit (loss) before tax</t>
  </si>
  <si>
    <t>Operating profit</t>
  </si>
  <si>
    <t>Total comprehensive income</t>
  </si>
  <si>
    <t>Net gain (loss) on foreign exchange operations</t>
  </si>
  <si>
    <t>CASH FLOWS FROM OPERATING ACTIVITIES:</t>
  </si>
  <si>
    <t>Interest received</t>
  </si>
  <si>
    <t>Interest paid</t>
  </si>
  <si>
    <t>Fee and commission paid</t>
  </si>
  <si>
    <t>Net receipts from trading in foreign currencies</t>
  </si>
  <si>
    <t>Operating expenses paid</t>
  </si>
  <si>
    <t>Cash flows from operating activities before changes in net operating assets</t>
  </si>
  <si>
    <t>Income tax paid</t>
  </si>
  <si>
    <t>CASH FLOWS FROM INVESTING ACTIVITIES:</t>
  </si>
  <si>
    <t>Purchase of property and equipment</t>
  </si>
  <si>
    <t>Purchase of investments held-to-maturity</t>
  </si>
  <si>
    <t>Proceeds from redemption of investments held to maturity</t>
  </si>
  <si>
    <t>Net cash outflow from investing activities</t>
  </si>
  <si>
    <t>Repayment of other borrowed funds</t>
  </si>
  <si>
    <t>Dividends paid</t>
  </si>
  <si>
    <t>Net change in cash and cash equivalents</t>
  </si>
  <si>
    <t>Total equity</t>
  </si>
  <si>
    <t>Issue of ordinary shares</t>
  </si>
  <si>
    <t>Dividends declared</t>
  </si>
  <si>
    <t>Cash and cash equivalents, beginning of the year</t>
  </si>
  <si>
    <t>Cash and cash equivalents, end of the year</t>
  </si>
  <si>
    <t>(Increase) decrease in operating assets:</t>
  </si>
  <si>
    <t>Net cash (outflow)/inflow from operating activities</t>
  </si>
  <si>
    <t>Net cash inflow/(outflow) from financing activities</t>
  </si>
  <si>
    <t>Effect of changes in foreign exchange rate fluctions on cash and cash equivalents</t>
  </si>
  <si>
    <t>Chairman of the Board</t>
  </si>
  <si>
    <t>Open Joint Stock Company "Commercial Bank KYRGYZSTAN"</t>
  </si>
  <si>
    <t>Statement of financial position</t>
  </si>
  <si>
    <t>Total loans to customers</t>
  </si>
  <si>
    <t>Total loans</t>
  </si>
  <si>
    <t>________________________________</t>
  </si>
  <si>
    <t>Mr. N. ILEBAEV</t>
  </si>
  <si>
    <t>Statement of Cash Flows</t>
  </si>
  <si>
    <t>Changes in operating assets and liabilities:</t>
  </si>
  <si>
    <t>Increase (decrease) in operating liabilities:</t>
  </si>
  <si>
    <t xml:space="preserve">Net cash (outflow)/inflow from operating activities before income tax </t>
  </si>
  <si>
    <t>Proceeds on sale of property and equipment</t>
  </si>
  <si>
    <t>CASH FLOWS FROM FINANCING ACTIVITIES:</t>
  </si>
  <si>
    <t>Proceeds from other borrowed funds</t>
  </si>
  <si>
    <t xml:space="preserve">Statement of Changes in Equity </t>
  </si>
  <si>
    <t>Total comprehensive income fof the period</t>
  </si>
  <si>
    <t>Reinvestment of retained earnings to share capital and additional paid-in capital</t>
  </si>
  <si>
    <t>As at 31 December 2016</t>
  </si>
  <si>
    <t>As at 31 December 2017</t>
  </si>
  <si>
    <t>December 2017</t>
  </si>
  <si>
    <t>Full name of the bank: Open Joint Stock Company “Commercial Bank Kyrgyzstan”</t>
  </si>
  <si>
    <t>Abbreviated name: OJSC “Commercial bank Kyrgyzstan”</t>
  </si>
  <si>
    <t>Bank registration number: 3903-3301-OJSC</t>
  </si>
  <si>
    <t>1. The Bank did not issue securities during the reporting quarter;</t>
  </si>
  <si>
    <t>2. The list of all the major shareholders and shareholders, the controlling stake holders and their shares in the number of shares according to forms is specified in annex 2 to the financial statements;</t>
  </si>
  <si>
    <t>3. Information about material facts affecting the Bank's financial and business activity in the reporting quarter – not available;</t>
  </si>
  <si>
    <t>Notes to the financial statements</t>
  </si>
  <si>
    <t xml:space="preserve">Full name of the bank: “Commercial Bank Kyrgyzstan” Open Joint Stock Company </t>
  </si>
  <si>
    <t xml:space="preserve">Abbreviated name: “Commercial bank Kyrgyzstan” OJSC </t>
  </si>
  <si>
    <t>Annex 2</t>
  </si>
  <si>
    <t>to the Regulation</t>
  </si>
  <si>
    <t>on formation of financial</t>
  </si>
  <si>
    <t>LIST</t>
  </si>
  <si>
    <t>Shareholders (participants) of the Bank, owning 5 or more percent (%) of shares</t>
  </si>
  <si>
    <t>Persons with indirect (via third parties) significant influence on the decisions taken by the governing bodies of the Bank</t>
  </si>
  <si>
    <t>Relationships between shareholders (participants) of the Bank and persons with indirect (via third parties) significant influence on the decisions taken by the governing bodies of the Bank</t>
  </si>
  <si>
    <t>1.</t>
  </si>
  <si>
    <t>-</t>
  </si>
  <si>
    <t xml:space="preserve">statements of the commercial banks </t>
  </si>
  <si>
    <t>of the Kyrgyz Republic</t>
  </si>
  <si>
    <t xml:space="preserve">Of the persons with significant (direct or indirect) influence on the decisions taken by the governing </t>
  </si>
  <si>
    <t>bodies of the Bank</t>
  </si>
  <si>
    <t>фирменное наименование</t>
  </si>
  <si>
    <t>акции (доли) банка (процент голосов к общему количеству голосующих акций (долей) банка</t>
  </si>
  <si>
    <t>юридического лица с указанием</t>
  </si>
  <si>
    <t>юридического и фактического адресов/ФИО физического лица с указанием гражданства</t>
  </si>
  <si>
    <t xml:space="preserve">Full and abbreviated firm name of a legal entity specifying the legal and actual address/Full name of a natural person specifying nationality
</t>
  </si>
  <si>
    <t xml:space="preserve">Stocks (shares) of the Bank owned by shareholder (participant) (percentage of votes to the total number of voting stocks (shares) of the Bank
</t>
  </si>
  <si>
    <t>Aya Babanova  citizen of Kyrgyzstan</t>
  </si>
  <si>
    <t>As at 31 March 2018</t>
  </si>
  <si>
    <t>June 2018</t>
  </si>
  <si>
    <t>June 2017</t>
  </si>
  <si>
    <t>In addition paid capital</t>
  </si>
  <si>
    <t>June 30, 2017</t>
  </si>
  <si>
    <t>June 30, 2018</t>
  </si>
  <si>
    <t xml:space="preserve">Acting Chief Accountant </t>
  </si>
  <si>
    <t>Ms. M. Rayinbekova</t>
  </si>
  <si>
    <t>As at June 30, 2018</t>
  </si>
  <si>
    <t>For the period ended June 30, 2018</t>
  </si>
  <si>
    <t>As at June 30, 2017</t>
  </si>
  <si>
    <t xml:space="preserve">Postal address: 720033, Kyrgyz Republic, Bishkek, 54A, Togolok Moldo Street </t>
  </si>
  <si>
    <t>Essential facts affecting financial and economic activities and subject to mandatory disclosure as of July 1, 2018.</t>
  </si>
  <si>
    <t>4. Changes in the list of persons included in the management of the bank in the II quarter of 2018 on the basis of a letter for №122-07/2775 of 04.05.2018 approved the candidacy for the post of a member of the Board of Directors of OJSC Commercial Bank KYRGYZSTAN Chokoev Zair Lenarovich.</t>
  </si>
  <si>
    <t xml:space="preserve">         There were no changes in the composition of the Management Board of the Bank.</t>
  </si>
  <si>
    <t xml:space="preserve">          Based on the order on the staff of the Bank №195-L dated May 18, 2013, Seitkaziev Chynyz Cholponbaevich was appointed head of the Finance and Budget Department.</t>
  </si>
  <si>
    <t xml:space="preserve">          Changes in the amount of participation of persons included in the elected management bodies of the bank, in the capital of the bank, as well as its subsidiaries and affiliates, are not.</t>
  </si>
  <si>
    <t>5. There were no any changes in the list of legal entities in which the Bank owns 20% or more of the authorized capital;</t>
  </si>
  <si>
    <t>6. There were no any changes in the list of owners of 5 or more percent of stakes (shares), as well as in participation interest of holders of 5 or more percent of the stakes (shares);</t>
  </si>
  <si>
    <t>7. No bank owning more than 5 percent of its voting shares (stakes) appeared in the registry;</t>
  </si>
  <si>
    <t xml:space="preserve">8. There were no one-time transactions of the Bank the amount of which or value of the property under which represent 10 or more per cent of the Bank's assets at the date of the transaction; </t>
  </si>
  <si>
    <t xml:space="preserve">9. There were no facts resulting in one-time increase or decrease the value of the Bank's assets by more than 10 per cent; </t>
  </si>
  <si>
    <t>10. There were no facts resulting in the increase of the net profit or net losses of the Bank by more than 10 per cent;</t>
  </si>
  <si>
    <t>11. There was no reorganization of the Bank, its subsidiary and dependent companies;</t>
  </si>
  <si>
    <t>12. There were no accrued and (or) payable (paid) incomes on securities;</t>
  </si>
  <si>
    <t>13. There were no decisions of the general meetings of shareholders for the reporting quarter;</t>
  </si>
  <si>
    <t>14. There was no redemption of securities of the Bank;</t>
  </si>
  <si>
    <t>15. There were no other events (facts) stipulated by the normative legal acts of the authorized state body for the securities market regulation;</t>
  </si>
  <si>
    <t>16. The list of persons with significant (direct or indirect) influence on the decisions taken by the governing bodies of the Bank is provided in annex 2 to the financial statements;</t>
  </si>
  <si>
    <t>17. The Bank does not have the list of persons with significant (direct or indirect) influence on the decision taken by the governing bodies of the bank group's head company;</t>
  </si>
  <si>
    <t>18. The Bank does not have information on the subsidiary companies, their shareholders and persons with significant (direct or indirect) influence on the decisions taken by the governing bodies of subsidiary companies of the bank group;</t>
  </si>
  <si>
    <t>19. The Bank does not have information about dependent companies, their shareholders and persons with significant (direct or indirect) influence on the decisions taken by the governing bodies of dependent companies of the bank group;</t>
  </si>
  <si>
    <t>20. Information about the structure of the bank group is not available.</t>
  </si>
  <si>
    <t xml:space="preserve">Postal address: 720033, Kyrgyz Republic, Bishkek, 54a, Togolok Moldo Street </t>
  </si>
  <si>
    <t>№</t>
  </si>
  <si>
    <t>As of July 1, 2018.</t>
  </si>
  <si>
    <t>INFORMATION</t>
  </si>
  <si>
    <t xml:space="preserve">on compliance with economic standards </t>
  </si>
  <si>
    <t>OJSC "Commercial Bank KYRGYZSTAN"</t>
  </si>
  <si>
    <t>Name of economic standards and the maintenance of additional stock of bank capital (indicator "capital buffer")</t>
  </si>
  <si>
    <t>Limit</t>
  </si>
  <si>
    <t>Actual</t>
  </si>
  <si>
    <t>Maximum single exposure risk  (К1.1)</t>
  </si>
  <si>
    <t>not more than 20%</t>
  </si>
  <si>
    <t>Maximum single exposure to one related party or group of related parties risk  (К1.2)</t>
  </si>
  <si>
    <t>not more than 15%</t>
  </si>
  <si>
    <t>Maximum interbank placements risk  (К1.3)</t>
  </si>
  <si>
    <t>not more than 30%</t>
  </si>
  <si>
    <t>Maximum interbank placements to one related bank or group of related banks (К1.4)</t>
  </si>
  <si>
    <t>Capital Adequacy ratio  (К2.1)</t>
  </si>
  <si>
    <t>not less than 12%</t>
  </si>
  <si>
    <t>Capital Tier 1Adequacy ratio  (К2.2)</t>
  </si>
  <si>
    <t>not less than 6%</t>
  </si>
  <si>
    <t>Leverage ratio (К2.3)</t>
  </si>
  <si>
    <t>not less than 8%</t>
  </si>
  <si>
    <t>Liquidity ratio(К3.1)</t>
  </si>
  <si>
    <t>not less than 45%</t>
  </si>
  <si>
    <t>Total number of days with violation of open long FX position (К4.2)</t>
  </si>
  <si>
    <t>Total number of days with violation of open short FX position (К4.3)</t>
  </si>
  <si>
    <t>Capital buffer</t>
  </si>
  <si>
    <t>not less than 18%</t>
  </si>
  <si>
    <t>for the second quarter of 2018</t>
  </si>
  <si>
    <t xml:space="preserve">as of July 1, 2018. </t>
  </si>
  <si>
    <t>Acting Chief Accountant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</si>
</sst>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р_._-;\-* #,##0.00_р_._-;_-* &quot;-&quot;??_р_._-;_-@_-"/>
    <numFmt numFmtId="164" formatCode="_-* #,##0.00\ _₽_-;\-* #,##0.00\ _₽_-;_-* &quot;-&quot;??\ _₽_-;_-@_-"/>
    <numFmt numFmtId="165" formatCode="_(* #,##0_);_(* \(#,##0\);_(* &quot;-&quot;_);_(@_)"/>
    <numFmt numFmtId="166" formatCode="_(* #,##0.00_);_(* \(#,##0.00\);_(* &quot;-&quot;??_);_(@_)"/>
    <numFmt numFmtId="167" formatCode="_(* #,##0_);_(* \(#,##0\);_(* &quot;-&quot;??_);_(@_)"/>
    <numFmt numFmtId="168" formatCode="_ * #,##0.00_ ;_ * \-#,##0.00_ ;_ * &quot;-&quot;??_ ;_ @_ "/>
    <numFmt numFmtId="169" formatCode="#,##0.000000"/>
    <numFmt numFmtId="170" formatCode="mmmm\ yyyy"/>
    <numFmt numFmtId="171" formatCode="0.0000%"/>
    <numFmt numFmtId="172" formatCode="0.0%"/>
  </numFmts>
  <fonts count="22" x14ac:knownFonts="1">
    <font>
      <sz val="10"/>
      <name val="Arial"/>
    </font>
    <font>
      <sz val="10"/>
      <name val="Arial"/>
      <family val="2"/>
      <charset val="204"/>
    </font>
    <font>
      <sz val="10"/>
      <name val="Times New Roman"/>
      <family val="1"/>
      <charset val="204"/>
    </font>
    <font>
      <sz val="10"/>
      <name val="Arial"/>
      <family val="2"/>
    </font>
    <font>
      <sz val="10"/>
      <name val="Arial Cyr"/>
      <charset val="204"/>
    </font>
    <font>
      <sz val="11"/>
      <color indexed="8"/>
      <name val="Calibri"/>
      <family val="2"/>
    </font>
    <font>
      <sz val="10"/>
      <color indexed="0"/>
      <name val="Helv"/>
    </font>
    <font>
      <b/>
      <sz val="10"/>
      <color indexed="8"/>
      <name val="Arial Narrow"/>
      <family val="2"/>
      <charset val="204"/>
    </font>
    <font>
      <sz val="10"/>
      <name val="Arial Narrow"/>
      <family val="2"/>
      <charset val="204"/>
    </font>
    <font>
      <sz val="10"/>
      <color indexed="8"/>
      <name val="Arial Narrow"/>
      <family val="2"/>
      <charset val="204"/>
    </font>
    <font>
      <sz val="12"/>
      <name val="Times New Roman"/>
      <family val="1"/>
      <charset val="204"/>
    </font>
    <font>
      <sz val="11"/>
      <color theme="1"/>
      <name val="Arial"/>
      <family val="2"/>
      <charset val="204"/>
    </font>
    <font>
      <sz val="11"/>
      <name val="Arial"/>
      <family val="2"/>
      <charset val="204"/>
    </font>
    <font>
      <i/>
      <sz val="11"/>
      <name val="Arial"/>
      <family val="2"/>
      <charset val="204"/>
    </font>
    <font>
      <b/>
      <sz val="11"/>
      <color indexed="8"/>
      <name val="Arial"/>
      <family val="2"/>
      <charset val="204"/>
    </font>
    <font>
      <b/>
      <sz val="11"/>
      <name val="Arial"/>
      <family val="2"/>
      <charset val="204"/>
    </font>
    <font>
      <sz val="11"/>
      <color indexed="8"/>
      <name val="Arial"/>
      <family val="2"/>
      <charset val="204"/>
    </font>
    <font>
      <b/>
      <sz val="11"/>
      <color theme="1"/>
      <name val="Arial"/>
      <family val="2"/>
      <charset val="204"/>
    </font>
    <font>
      <i/>
      <sz val="11"/>
      <color indexed="10"/>
      <name val="Arial"/>
      <family val="2"/>
      <charset val="204"/>
    </font>
    <font>
      <sz val="11"/>
      <color indexed="10"/>
      <name val="Arial"/>
      <family val="2"/>
      <charset val="204"/>
    </font>
    <font>
      <b/>
      <sz val="12"/>
      <name val="Arial"/>
      <family val="2"/>
      <charset val="204"/>
    </font>
    <font>
      <sz val="12"/>
      <name val="Arial"/>
      <family val="2"/>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2">
    <border>
      <left/>
      <right/>
      <top/>
      <bottom/>
      <diagonal/>
    </border>
    <border>
      <left/>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s>
  <cellStyleXfs count="16">
    <xf numFmtId="0" fontId="0" fillId="0" borderId="0"/>
    <xf numFmtId="168" fontId="2" fillId="0" borderId="0" applyFont="0" applyFill="0" applyBorder="0" applyAlignment="0" applyProtection="0"/>
    <xf numFmtId="43" fontId="4" fillId="0" borderId="0" applyFont="0" applyFill="0" applyBorder="0" applyAlignment="0" applyProtection="0"/>
    <xf numFmtId="0" fontId="1" fillId="0" borderId="0"/>
    <xf numFmtId="0" fontId="5" fillId="0" borderId="0"/>
    <xf numFmtId="0" fontId="6" fillId="0" borderId="0"/>
    <xf numFmtId="0" fontId="4" fillId="0" borderId="0"/>
    <xf numFmtId="0" fontId="1" fillId="0" borderId="0"/>
    <xf numFmtId="0" fontId="3" fillId="0" borderId="0"/>
    <xf numFmtId="0" fontId="1" fillId="0" borderId="0"/>
    <xf numFmtId="43" fontId="1" fillId="0" borderId="0" applyFont="0" applyFill="0" applyBorder="0" applyAlignment="0" applyProtection="0"/>
    <xf numFmtId="166" fontId="1" fillId="0" borderId="0" applyFont="0" applyFill="0" applyBorder="0" applyAlignment="0" applyProtection="0"/>
    <xf numFmtId="0" fontId="1" fillId="0" borderId="0"/>
    <xf numFmtId="0" fontId="4" fillId="0" borderId="0"/>
    <xf numFmtId="0" fontId="1" fillId="0" borderId="0"/>
    <xf numFmtId="164" fontId="1" fillId="0" borderId="0" applyFont="0" applyFill="0" applyBorder="0" applyAlignment="0" applyProtection="0"/>
  </cellStyleXfs>
  <cellXfs count="181">
    <xf numFmtId="0" fontId="0" fillId="0" borderId="0" xfId="0"/>
    <xf numFmtId="0" fontId="9" fillId="0" borderId="0" xfId="0" applyFont="1" applyFill="1"/>
    <xf numFmtId="0" fontId="7" fillId="0" borderId="0" xfId="0" applyFont="1" applyFill="1"/>
    <xf numFmtId="0" fontId="9" fillId="0" borderId="0" xfId="0" applyFont="1" applyFill="1" applyAlignment="1">
      <alignment wrapText="1"/>
    </xf>
    <xf numFmtId="0" fontId="7" fillId="0" borderId="0" xfId="0" applyFont="1" applyFill="1" applyAlignment="1"/>
    <xf numFmtId="0" fontId="9" fillId="0" borderId="0" xfId="0" applyFont="1" applyFill="1" applyAlignment="1"/>
    <xf numFmtId="0" fontId="9" fillId="0" borderId="0" xfId="9" applyFont="1" applyFill="1"/>
    <xf numFmtId="0" fontId="9" fillId="0" borderId="0" xfId="9" applyFont="1" applyFill="1" applyAlignment="1"/>
    <xf numFmtId="0" fontId="8" fillId="0" borderId="0" xfId="0" applyFont="1"/>
    <xf numFmtId="0" fontId="10" fillId="0" borderId="0" xfId="0" applyFont="1" applyAlignment="1">
      <alignment horizontal="justify" vertical="center"/>
    </xf>
    <xf numFmtId="3" fontId="11" fillId="0" borderId="0" xfId="1" applyNumberFormat="1" applyFont="1" applyFill="1" applyAlignment="1">
      <alignment horizontal="right"/>
    </xf>
    <xf numFmtId="3" fontId="11" fillId="2" borderId="0" xfId="1" applyNumberFormat="1" applyFont="1" applyFill="1" applyAlignment="1">
      <alignment horizontal="right"/>
    </xf>
    <xf numFmtId="3" fontId="11" fillId="0" borderId="0" xfId="8" applyNumberFormat="1" applyFont="1" applyFill="1" applyAlignment="1">
      <alignment horizontal="right"/>
    </xf>
    <xf numFmtId="167" fontId="11" fillId="0" borderId="0" xfId="8" applyNumberFormat="1" applyFont="1" applyFill="1" applyAlignment="1">
      <alignment horizontal="right"/>
    </xf>
    <xf numFmtId="3" fontId="11" fillId="0" borderId="4" xfId="1" applyNumberFormat="1" applyFont="1" applyFill="1" applyBorder="1" applyAlignment="1">
      <alignment horizontal="right"/>
    </xf>
    <xf numFmtId="3" fontId="12" fillId="0" borderId="7" xfId="8" applyNumberFormat="1" applyFont="1" applyFill="1" applyBorder="1" applyAlignment="1">
      <alignment horizontal="right"/>
    </xf>
    <xf numFmtId="167" fontId="12" fillId="0" borderId="7" xfId="8" applyNumberFormat="1" applyFont="1" applyFill="1" applyBorder="1" applyAlignment="1">
      <alignment horizontal="right"/>
    </xf>
    <xf numFmtId="0" fontId="0" fillId="0" borderId="0" xfId="0"/>
    <xf numFmtId="0" fontId="12" fillId="0" borderId="0" xfId="0" applyFont="1"/>
    <xf numFmtId="0" fontId="12" fillId="0" borderId="0" xfId="0" applyFont="1" applyAlignment="1">
      <alignment horizontal="right" vertical="center"/>
    </xf>
    <xf numFmtId="0" fontId="13" fillId="0" borderId="0" xfId="0" applyFont="1" applyAlignment="1">
      <alignment vertical="center"/>
    </xf>
    <xf numFmtId="0" fontId="12" fillId="0" borderId="0" xfId="0" applyFont="1" applyAlignment="1">
      <alignment vertical="center"/>
    </xf>
    <xf numFmtId="0" fontId="12" fillId="0" borderId="0" xfId="0" applyFont="1" applyAlignment="1">
      <alignment horizontal="justify" vertical="center"/>
    </xf>
    <xf numFmtId="0" fontId="14" fillId="0" borderId="0" xfId="0" applyFont="1" applyFill="1" applyAlignment="1"/>
    <xf numFmtId="0" fontId="12" fillId="0" borderId="0" xfId="0" applyFont="1" applyAlignment="1">
      <alignment wrapText="1"/>
    </xf>
    <xf numFmtId="0" fontId="12" fillId="0" borderId="0" xfId="0" applyFont="1" applyAlignment="1">
      <alignment horizontal="left"/>
    </xf>
    <xf numFmtId="0" fontId="12" fillId="0" borderId="7" xfId="0" applyFont="1" applyBorder="1" applyAlignment="1">
      <alignment horizontal="center" vertical="center" wrapText="1"/>
    </xf>
    <xf numFmtId="171" fontId="12" fillId="0" borderId="7" xfId="0" applyNumberFormat="1" applyFont="1" applyBorder="1" applyAlignment="1">
      <alignment horizontal="center" vertical="center" wrapText="1"/>
    </xf>
    <xf numFmtId="3" fontId="12" fillId="0" borderId="7" xfId="13" applyNumberFormat="1" applyFont="1" applyBorder="1"/>
    <xf numFmtId="0" fontId="12" fillId="0" borderId="0" xfId="13" applyFont="1" applyAlignment="1">
      <alignment horizontal="left" vertical="center"/>
    </xf>
    <xf numFmtId="0" fontId="15" fillId="0" borderId="0" xfId="9" applyFont="1" applyAlignment="1">
      <alignment horizontal="left"/>
    </xf>
    <xf numFmtId="0" fontId="15" fillId="0" borderId="0" xfId="0" applyFont="1" applyAlignment="1">
      <alignment horizontal="left" vertical="center"/>
    </xf>
    <xf numFmtId="0" fontId="15" fillId="0" borderId="0" xfId="13" applyFont="1" applyAlignment="1">
      <alignment horizontal="left" vertical="center"/>
    </xf>
    <xf numFmtId="0" fontId="15" fillId="0" borderId="0" xfId="13" applyFont="1" applyBorder="1" applyAlignment="1">
      <alignment horizontal="left" vertical="center"/>
    </xf>
    <xf numFmtId="170" fontId="15" fillId="0" borderId="1" xfId="9" applyNumberFormat="1" applyFont="1" applyBorder="1" applyAlignment="1">
      <alignment horizontal="center" vertical="center" wrapText="1"/>
    </xf>
    <xf numFmtId="0" fontId="12" fillId="0" borderId="0" xfId="13" applyFont="1" applyBorder="1" applyAlignment="1">
      <alignment horizontal="center" vertical="center"/>
    </xf>
    <xf numFmtId="0" fontId="15" fillId="0" borderId="0" xfId="0" applyFont="1" applyBorder="1" applyAlignment="1">
      <alignment horizontal="left" vertical="center"/>
    </xf>
    <xf numFmtId="0" fontId="12" fillId="0" borderId="0" xfId="13" applyFont="1" applyBorder="1" applyAlignment="1">
      <alignment horizontal="left" vertical="center"/>
    </xf>
    <xf numFmtId="0" fontId="12" fillId="0" borderId="0" xfId="13" quotePrefix="1" applyFont="1" applyBorder="1" applyAlignment="1">
      <alignment horizontal="left" vertical="center" wrapText="1"/>
    </xf>
    <xf numFmtId="0" fontId="12" fillId="0" borderId="4" xfId="13" quotePrefix="1" applyFont="1" applyBorder="1" applyAlignment="1">
      <alignment horizontal="left" vertical="center" wrapText="1"/>
    </xf>
    <xf numFmtId="0" fontId="15" fillId="0" borderId="7" xfId="0" applyFont="1" applyBorder="1"/>
    <xf numFmtId="167" fontId="15" fillId="0" borderId="7" xfId="8" applyNumberFormat="1" applyFont="1" applyFill="1" applyBorder="1" applyAlignment="1">
      <alignment horizontal="right"/>
    </xf>
    <xf numFmtId="3" fontId="15" fillId="0" borderId="7" xfId="8" applyNumberFormat="1" applyFont="1" applyFill="1" applyBorder="1" applyAlignment="1">
      <alignment horizontal="right"/>
    </xf>
    <xf numFmtId="0" fontId="15" fillId="0" borderId="5" xfId="0" applyFont="1" applyBorder="1" applyAlignment="1">
      <alignment horizontal="left" vertical="center"/>
    </xf>
    <xf numFmtId="3" fontId="15" fillId="0" borderId="7" xfId="13" applyNumberFormat="1" applyFont="1" applyBorder="1"/>
    <xf numFmtId="167" fontId="15" fillId="0" borderId="7" xfId="8" applyNumberFormat="1" applyFont="1" applyFill="1" applyBorder="1" applyAlignment="1">
      <alignment horizontal="right" vertical="center"/>
    </xf>
    <xf numFmtId="0" fontId="16" fillId="0" borderId="0" xfId="0" applyFont="1" applyFill="1" applyAlignment="1"/>
    <xf numFmtId="167" fontId="16" fillId="0" borderId="0" xfId="0" applyNumberFormat="1" applyFont="1" applyFill="1"/>
    <xf numFmtId="0" fontId="12" fillId="0" borderId="4" xfId="0" applyFont="1" applyBorder="1"/>
    <xf numFmtId="0" fontId="14" fillId="0" borderId="0" xfId="0" applyFont="1" applyFill="1"/>
    <xf numFmtId="0" fontId="12" fillId="0" borderId="6" xfId="0" applyFont="1" applyBorder="1"/>
    <xf numFmtId="0" fontId="15" fillId="0" borderId="0" xfId="13" applyFont="1" applyBorder="1" applyAlignment="1">
      <alignment horizontal="center" vertical="center" wrapText="1"/>
    </xf>
    <xf numFmtId="0" fontId="12" fillId="0" borderId="0" xfId="9" applyFont="1"/>
    <xf numFmtId="0" fontId="12" fillId="0" borderId="0" xfId="9" applyFont="1" applyBorder="1"/>
    <xf numFmtId="0" fontId="15" fillId="0" borderId="0" xfId="0" applyFont="1" applyFill="1" applyBorder="1" applyAlignment="1">
      <alignment horizontal="center" vertical="center" wrapText="1"/>
    </xf>
    <xf numFmtId="170" fontId="15" fillId="0" borderId="1" xfId="9"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0" xfId="3" applyFont="1" applyFill="1" applyBorder="1" applyAlignment="1">
      <alignment vertical="center"/>
    </xf>
    <xf numFmtId="0" fontId="12" fillId="0" borderId="0" xfId="0" applyFont="1" applyFill="1" applyBorder="1"/>
    <xf numFmtId="0" fontId="12" fillId="0" borderId="0" xfId="3" applyFont="1" applyFill="1" applyBorder="1" applyAlignment="1">
      <alignment horizontal="left" vertical="center"/>
    </xf>
    <xf numFmtId="167" fontId="12" fillId="0" borderId="7" xfId="12" applyNumberFormat="1" applyFont="1" applyFill="1" applyBorder="1" applyAlignment="1"/>
    <xf numFmtId="0" fontId="12" fillId="0" borderId="4" xfId="3" applyFont="1" applyFill="1" applyBorder="1" applyAlignment="1">
      <alignment horizontal="left" vertical="center" wrapText="1"/>
    </xf>
    <xf numFmtId="0" fontId="12" fillId="0" borderId="0" xfId="3" applyFont="1" applyFill="1" applyBorder="1" applyAlignment="1">
      <alignment horizontal="left" vertical="center" wrapText="1"/>
    </xf>
    <xf numFmtId="167" fontId="12" fillId="0" borderId="8" xfId="12" applyNumberFormat="1" applyFont="1" applyFill="1" applyBorder="1" applyAlignment="1"/>
    <xf numFmtId="167" fontId="15" fillId="0" borderId="7" xfId="12" applyNumberFormat="1" applyFont="1" applyFill="1" applyBorder="1" applyAlignment="1"/>
    <xf numFmtId="167" fontId="15" fillId="2" borderId="7" xfId="12" applyNumberFormat="1" applyFont="1" applyFill="1" applyBorder="1" applyAlignment="1"/>
    <xf numFmtId="0" fontId="15" fillId="0" borderId="0" xfId="3" applyFont="1" applyFill="1" applyBorder="1" applyAlignment="1">
      <alignment horizontal="left" vertical="center"/>
    </xf>
    <xf numFmtId="167" fontId="12" fillId="0" borderId="7" xfId="12" applyNumberFormat="1" applyFont="1" applyFill="1" applyBorder="1" applyAlignment="1">
      <alignment horizontal="right"/>
    </xf>
    <xf numFmtId="0" fontId="12" fillId="0" borderId="0" xfId="7" applyFont="1" applyFill="1" applyBorder="1" applyAlignment="1">
      <alignment horizontal="left" vertical="center" wrapText="1"/>
    </xf>
    <xf numFmtId="0" fontId="12" fillId="0" borderId="7" xfId="9" applyFont="1" applyFill="1" applyBorder="1" applyAlignment="1">
      <alignment horizontal="right"/>
    </xf>
    <xf numFmtId="167" fontId="12" fillId="0" borderId="9" xfId="12" applyNumberFormat="1" applyFont="1" applyFill="1" applyBorder="1" applyAlignment="1"/>
    <xf numFmtId="2" fontId="12" fillId="0" borderId="0" xfId="3" applyNumberFormat="1" applyFont="1" applyFill="1" applyBorder="1" applyAlignment="1">
      <alignment horizontal="left" vertical="center" wrapText="1"/>
    </xf>
    <xf numFmtId="167" fontId="15" fillId="0" borderId="7" xfId="12" applyNumberFormat="1" applyFont="1" applyFill="1" applyBorder="1" applyAlignment="1">
      <alignment horizontal="right"/>
    </xf>
    <xf numFmtId="0" fontId="12" fillId="0" borderId="4" xfId="3" applyFont="1" applyFill="1" applyBorder="1" applyAlignment="1">
      <alignment horizontal="left" vertical="center"/>
    </xf>
    <xf numFmtId="167" fontId="12" fillId="2" borderId="9" xfId="12" applyNumberFormat="1" applyFont="1" applyFill="1" applyBorder="1" applyAlignment="1"/>
    <xf numFmtId="167" fontId="12" fillId="2" borderId="7" xfId="12" applyNumberFormat="1" applyFont="1" applyFill="1" applyBorder="1" applyAlignment="1">
      <alignment horizontal="right"/>
    </xf>
    <xf numFmtId="167" fontId="12" fillId="0" borderId="7" xfId="3" applyNumberFormat="1" applyFont="1" applyFill="1" applyBorder="1" applyAlignment="1">
      <alignment horizontal="right"/>
    </xf>
    <xf numFmtId="0" fontId="12" fillId="0" borderId="0" xfId="3" applyFont="1" applyFill="1" applyBorder="1" applyAlignment="1">
      <alignment vertical="center"/>
    </xf>
    <xf numFmtId="0" fontId="12" fillId="0" borderId="2" xfId="3" applyFont="1" applyFill="1" applyBorder="1" applyAlignment="1">
      <alignment vertical="center"/>
    </xf>
    <xf numFmtId="167" fontId="15" fillId="0" borderId="7" xfId="3" applyNumberFormat="1" applyFont="1" applyFill="1" applyBorder="1" applyAlignment="1">
      <alignment horizontal="right"/>
    </xf>
    <xf numFmtId="167" fontId="12" fillId="2" borderId="7" xfId="12" applyNumberFormat="1" applyFont="1" applyFill="1" applyBorder="1" applyAlignment="1"/>
    <xf numFmtId="167" fontId="12" fillId="2" borderId="9" xfId="12" applyNumberFormat="1" applyFont="1" applyFill="1" applyBorder="1" applyAlignment="1">
      <alignment horizontal="right"/>
    </xf>
    <xf numFmtId="0" fontId="12" fillId="0" borderId="2" xfId="3" applyFont="1" applyFill="1" applyBorder="1" applyAlignment="1">
      <alignment horizontal="left" vertical="center"/>
    </xf>
    <xf numFmtId="0" fontId="12" fillId="0" borderId="2" xfId="3" applyFont="1" applyFill="1" applyBorder="1" applyAlignment="1">
      <alignment vertical="center" wrapText="1"/>
    </xf>
    <xf numFmtId="0" fontId="12" fillId="0" borderId="6" xfId="3" applyFont="1" applyFill="1" applyBorder="1" applyAlignment="1">
      <alignment vertical="center" wrapText="1"/>
    </xf>
    <xf numFmtId="0" fontId="12" fillId="0" borderId="4" xfId="3" applyFont="1" applyFill="1" applyBorder="1" applyAlignment="1">
      <alignment vertical="center"/>
    </xf>
    <xf numFmtId="0" fontId="15" fillId="0" borderId="5" xfId="3" applyFont="1" applyFill="1" applyBorder="1" applyAlignment="1">
      <alignment vertical="center"/>
    </xf>
    <xf numFmtId="0" fontId="16" fillId="0" borderId="0" xfId="9" applyFont="1" applyFill="1"/>
    <xf numFmtId="0" fontId="12" fillId="0" borderId="0" xfId="9" applyFont="1" applyFill="1" applyAlignment="1">
      <alignment horizontal="center"/>
    </xf>
    <xf numFmtId="0" fontId="15" fillId="0" borderId="0" xfId="7" applyFont="1" applyFill="1" applyBorder="1" applyAlignment="1">
      <alignment horizontal="left"/>
    </xf>
    <xf numFmtId="0" fontId="14" fillId="0" borderId="0" xfId="9" applyFont="1" applyFill="1" applyBorder="1" applyAlignment="1">
      <alignment horizontal="center" wrapText="1"/>
    </xf>
    <xf numFmtId="0" fontId="14" fillId="0" borderId="0" xfId="9" applyFont="1" applyFill="1" applyBorder="1" applyAlignment="1">
      <alignment horizontal="center"/>
    </xf>
    <xf numFmtId="0" fontId="12" fillId="0" borderId="0" xfId="7" applyFont="1" applyFill="1" applyBorder="1" applyAlignment="1"/>
    <xf numFmtId="14" fontId="15" fillId="0" borderId="0" xfId="7" applyNumberFormat="1" applyFont="1" applyFill="1" applyBorder="1" applyAlignment="1">
      <alignment horizontal="center" wrapText="1"/>
    </xf>
    <xf numFmtId="14" fontId="15" fillId="0" borderId="1" xfId="7" applyNumberFormat="1" applyFont="1" applyFill="1" applyBorder="1" applyAlignment="1">
      <alignment horizontal="center"/>
    </xf>
    <xf numFmtId="0" fontId="12" fillId="0" borderId="0" xfId="0" applyFont="1" applyBorder="1" applyAlignment="1"/>
    <xf numFmtId="167" fontId="12" fillId="0" borderId="0" xfId="8" applyNumberFormat="1" applyFont="1" applyFill="1" applyAlignment="1">
      <alignment horizontal="right"/>
    </xf>
    <xf numFmtId="167" fontId="12" fillId="2" borderId="0" xfId="8" applyNumberFormat="1" applyFont="1" applyFill="1" applyAlignment="1">
      <alignment vertical="center"/>
    </xf>
    <xf numFmtId="167" fontId="17" fillId="0" borderId="0" xfId="8" applyNumberFormat="1" applyFont="1" applyFill="1" applyAlignment="1">
      <alignment vertical="center"/>
    </xf>
    <xf numFmtId="0" fontId="12" fillId="0" borderId="0" xfId="7" applyFont="1" applyFill="1" applyBorder="1" applyAlignment="1">
      <alignment horizontal="left"/>
    </xf>
    <xf numFmtId="167" fontId="12" fillId="0" borderId="0" xfId="8" applyNumberFormat="1" applyFont="1" applyFill="1" applyAlignment="1">
      <alignment vertical="center"/>
    </xf>
    <xf numFmtId="0" fontId="15" fillId="0" borderId="0" xfId="6" applyFont="1" applyFill="1" applyBorder="1" applyAlignment="1"/>
    <xf numFmtId="167" fontId="15" fillId="0" borderId="2" xfId="11" applyNumberFormat="1" applyFont="1" applyFill="1" applyBorder="1" applyAlignment="1">
      <alignment vertical="center"/>
    </xf>
    <xf numFmtId="0" fontId="12" fillId="0" borderId="0" xfId="8" applyFont="1" applyFill="1" applyBorder="1" applyAlignment="1"/>
    <xf numFmtId="0" fontId="12" fillId="0" borderId="0" xfId="7" applyFont="1" applyFill="1" applyBorder="1" applyAlignment="1">
      <alignment vertical="center"/>
    </xf>
    <xf numFmtId="167" fontId="12" fillId="2" borderId="0" xfId="8" applyNumberFormat="1" applyFont="1" applyFill="1" applyAlignment="1">
      <alignment horizontal="right"/>
    </xf>
    <xf numFmtId="3" fontId="12" fillId="2" borderId="0" xfId="7" applyNumberFormat="1" applyFont="1" applyFill="1" applyBorder="1" applyAlignment="1">
      <alignment vertical="center"/>
    </xf>
    <xf numFmtId="167" fontId="11" fillId="2" borderId="0" xfId="8" applyNumberFormat="1" applyFont="1" applyFill="1" applyAlignment="1">
      <alignment horizontal="right"/>
    </xf>
    <xf numFmtId="167" fontId="16" fillId="0" borderId="0" xfId="9" applyNumberFormat="1" applyFont="1" applyFill="1"/>
    <xf numFmtId="167" fontId="17" fillId="0" borderId="0" xfId="11" applyNumberFormat="1" applyFont="1" applyFill="1" applyBorder="1" applyAlignment="1">
      <alignment vertical="center"/>
    </xf>
    <xf numFmtId="0" fontId="11" fillId="0" borderId="0" xfId="7" applyFont="1" applyFill="1" applyBorder="1" applyAlignment="1">
      <alignment vertical="center"/>
    </xf>
    <xf numFmtId="0" fontId="15" fillId="0" borderId="0" xfId="6" applyFont="1" applyAlignment="1"/>
    <xf numFmtId="167" fontId="17" fillId="0" borderId="3" xfId="8" applyNumberFormat="1" applyFont="1" applyFill="1" applyBorder="1" applyAlignment="1">
      <alignment vertical="center"/>
    </xf>
    <xf numFmtId="0" fontId="15" fillId="0" borderId="0" xfId="9" applyFont="1" applyFill="1" applyAlignment="1"/>
    <xf numFmtId="167" fontId="11" fillId="0" borderId="0" xfId="8" applyNumberFormat="1" applyFont="1" applyFill="1" applyBorder="1" applyAlignment="1">
      <alignment vertical="center"/>
    </xf>
    <xf numFmtId="167" fontId="11" fillId="0" borderId="0" xfId="8" applyNumberFormat="1" applyFont="1" applyFill="1" applyAlignment="1"/>
    <xf numFmtId="0" fontId="12" fillId="0" borderId="0" xfId="9" applyFont="1" applyFill="1" applyAlignment="1"/>
    <xf numFmtId="167" fontId="11" fillId="0" borderId="0" xfId="8" applyNumberFormat="1" applyFont="1" applyFill="1" applyAlignment="1">
      <alignment vertical="center"/>
    </xf>
    <xf numFmtId="167" fontId="11" fillId="0" borderId="0" xfId="8" applyNumberFormat="1" applyFont="1" applyFill="1" applyAlignment="1">
      <alignment vertical="center" wrapText="1"/>
    </xf>
    <xf numFmtId="167" fontId="15" fillId="0" borderId="3" xfId="11" applyNumberFormat="1" applyFont="1" applyFill="1" applyBorder="1" applyAlignment="1">
      <alignment vertical="center"/>
    </xf>
    <xf numFmtId="0" fontId="15" fillId="0" borderId="0" xfId="6" applyFont="1" applyFill="1" applyAlignment="1"/>
    <xf numFmtId="167" fontId="15" fillId="0" borderId="0" xfId="11" applyNumberFormat="1" applyFont="1" applyFill="1" applyBorder="1" applyAlignment="1">
      <alignment vertical="center"/>
    </xf>
    <xf numFmtId="0" fontId="12" fillId="0" borderId="0" xfId="7" applyFont="1" applyBorder="1" applyAlignment="1"/>
    <xf numFmtId="167" fontId="12" fillId="0" borderId="0" xfId="11" applyNumberFormat="1" applyFont="1" applyFill="1" applyBorder="1" applyAlignment="1"/>
    <xf numFmtId="167" fontId="12" fillId="0" borderId="0" xfId="11" applyNumberFormat="1" applyFont="1" applyFill="1" applyBorder="1" applyAlignment="1">
      <alignment vertical="center"/>
    </xf>
    <xf numFmtId="167" fontId="14" fillId="0" borderId="3" xfId="9" applyNumberFormat="1" applyFont="1" applyFill="1" applyBorder="1" applyAlignment="1">
      <alignment vertical="center"/>
    </xf>
    <xf numFmtId="0" fontId="14" fillId="0" borderId="0" xfId="9" applyFont="1" applyFill="1" applyAlignment="1"/>
    <xf numFmtId="167" fontId="14" fillId="0" borderId="0" xfId="9" applyNumberFormat="1" applyFont="1" applyFill="1" applyBorder="1" applyAlignment="1">
      <alignment vertical="center"/>
    </xf>
    <xf numFmtId="0" fontId="14" fillId="0" borderId="0" xfId="0" applyFont="1" applyAlignment="1"/>
    <xf numFmtId="0" fontId="15" fillId="0" borderId="0" xfId="0" applyFont="1" applyBorder="1" applyAlignment="1"/>
    <xf numFmtId="169" fontId="15" fillId="0" borderId="0" xfId="11" applyNumberFormat="1" applyFont="1" applyFill="1" applyBorder="1" applyAlignment="1"/>
    <xf numFmtId="0" fontId="16" fillId="0" borderId="0" xfId="9" applyFont="1" applyFill="1" applyAlignment="1"/>
    <xf numFmtId="0" fontId="12" fillId="0" borderId="0" xfId="7" applyFont="1" applyFill="1" applyBorder="1" applyAlignment="1">
      <alignment horizontal="left" wrapText="1"/>
    </xf>
    <xf numFmtId="0" fontId="16" fillId="0" borderId="0" xfId="0" applyFont="1" applyFill="1"/>
    <xf numFmtId="49" fontId="15" fillId="0" borderId="0" xfId="7" applyNumberFormat="1" applyFont="1" applyFill="1" applyBorder="1" applyAlignment="1">
      <alignment horizontal="center" vertical="center"/>
    </xf>
    <xf numFmtId="0" fontId="15" fillId="0" borderId="0" xfId="7" applyFont="1" applyBorder="1" applyAlignment="1">
      <alignment horizontal="left"/>
    </xf>
    <xf numFmtId="14" fontId="15" fillId="0" borderId="0" xfId="7" applyNumberFormat="1" applyFont="1" applyFill="1" applyBorder="1" applyAlignment="1">
      <alignment horizontal="center"/>
    </xf>
    <xf numFmtId="0" fontId="12" fillId="0" borderId="0" xfId="0" applyFont="1" applyBorder="1" applyAlignment="1">
      <alignment horizontal="left" vertical="top"/>
    </xf>
    <xf numFmtId="3" fontId="17" fillId="0" borderId="0" xfId="8" applyNumberFormat="1" applyFont="1" applyFill="1" applyAlignment="1">
      <alignment horizontal="right"/>
    </xf>
    <xf numFmtId="3" fontId="17" fillId="0" borderId="0" xfId="1" applyNumberFormat="1" applyFont="1" applyFill="1" applyAlignment="1">
      <alignment horizontal="right"/>
    </xf>
    <xf numFmtId="0" fontId="15" fillId="0" borderId="0" xfId="7" applyFont="1" applyFill="1" applyBorder="1" applyAlignment="1">
      <alignment horizontal="left" vertical="center"/>
    </xf>
    <xf numFmtId="0" fontId="12" fillId="0" borderId="0" xfId="7" quotePrefix="1" applyFont="1" applyFill="1" applyBorder="1" applyAlignment="1">
      <alignment horizontal="left"/>
    </xf>
    <xf numFmtId="0" fontId="12" fillId="0" borderId="0" xfId="7" applyFont="1" applyBorder="1" applyAlignment="1">
      <alignment horizontal="left"/>
    </xf>
    <xf numFmtId="0" fontId="15" fillId="0" borderId="0" xfId="0" applyFont="1" applyBorder="1" applyAlignment="1">
      <alignment horizontal="left" vertical="top"/>
    </xf>
    <xf numFmtId="3" fontId="17" fillId="0" borderId="3" xfId="2" applyNumberFormat="1" applyFont="1" applyFill="1" applyBorder="1" applyAlignment="1"/>
    <xf numFmtId="167" fontId="17" fillId="0" borderId="0" xfId="2" applyNumberFormat="1" applyFont="1" applyFill="1" applyBorder="1" applyAlignment="1"/>
    <xf numFmtId="165" fontId="11" fillId="0" borderId="0" xfId="2" applyNumberFormat="1" applyFont="1" applyFill="1" applyBorder="1" applyAlignment="1">
      <alignment horizontal="left"/>
    </xf>
    <xf numFmtId="0" fontId="12" fillId="0" borderId="0" xfId="6" applyFont="1" applyBorder="1" applyAlignment="1"/>
    <xf numFmtId="3" fontId="11" fillId="0" borderId="0" xfId="11" applyNumberFormat="1" applyFont="1" applyFill="1" applyAlignment="1">
      <alignment horizontal="right"/>
    </xf>
    <xf numFmtId="3" fontId="11" fillId="0" borderId="0" xfId="8" applyNumberFormat="1" applyFont="1" applyFill="1" applyAlignment="1">
      <alignment horizontal="right" wrapText="1"/>
    </xf>
    <xf numFmtId="3" fontId="17" fillId="0" borderId="2" xfId="2" applyNumberFormat="1" applyFont="1" applyFill="1" applyBorder="1" applyAlignment="1"/>
    <xf numFmtId="165" fontId="12" fillId="0" borderId="0" xfId="2" applyNumberFormat="1" applyFont="1" applyFill="1" applyBorder="1" applyAlignment="1">
      <alignment horizontal="left"/>
    </xf>
    <xf numFmtId="3" fontId="16" fillId="0" borderId="0" xfId="0" applyNumberFormat="1" applyFont="1" applyFill="1"/>
    <xf numFmtId="3" fontId="15" fillId="0" borderId="0" xfId="2" applyNumberFormat="1" applyFont="1" applyFill="1" applyBorder="1" applyAlignment="1"/>
    <xf numFmtId="167" fontId="15" fillId="0" borderId="0" xfId="2" applyNumberFormat="1" applyFont="1" applyFill="1" applyBorder="1" applyAlignment="1"/>
    <xf numFmtId="0" fontId="15" fillId="0" borderId="0" xfId="6" applyFont="1" applyBorder="1" applyAlignment="1"/>
    <xf numFmtId="3" fontId="15" fillId="0" borderId="3" xfId="2" applyNumberFormat="1" applyFont="1" applyFill="1" applyBorder="1" applyAlignment="1"/>
    <xf numFmtId="0" fontId="18" fillId="0" borderId="0" xfId="0" applyFont="1" applyFill="1" applyAlignment="1"/>
    <xf numFmtId="167" fontId="19" fillId="0" borderId="0" xfId="2" applyNumberFormat="1" applyFont="1" applyFill="1" applyBorder="1" applyAlignment="1">
      <alignment horizontal="left"/>
    </xf>
    <xf numFmtId="0" fontId="10" fillId="3" borderId="0" xfId="0" applyFont="1" applyFill="1" applyAlignment="1" applyProtection="1">
      <alignment vertical="center"/>
    </xf>
    <xf numFmtId="0" fontId="10" fillId="3" borderId="0" xfId="0" applyFont="1" applyFill="1" applyAlignment="1" applyProtection="1">
      <alignment horizontal="center" vertical="center"/>
    </xf>
    <xf numFmtId="0" fontId="15" fillId="3" borderId="10"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2" fillId="3" borderId="7" xfId="0" applyFont="1" applyFill="1" applyBorder="1" applyAlignment="1" applyProtection="1">
      <alignment vertical="center" wrapText="1"/>
    </xf>
    <xf numFmtId="0" fontId="12" fillId="3" borderId="7" xfId="0" applyFont="1" applyFill="1" applyBorder="1" applyAlignment="1" applyProtection="1">
      <alignment horizontal="center" vertical="center"/>
    </xf>
    <xf numFmtId="172" fontId="12" fillId="3" borderId="7" xfId="0" applyNumberFormat="1" applyFont="1" applyFill="1" applyBorder="1" applyAlignment="1" applyProtection="1">
      <alignment horizontal="center" vertical="center"/>
    </xf>
    <xf numFmtId="0" fontId="12" fillId="3" borderId="7" xfId="0" applyFont="1" applyFill="1" applyBorder="1" applyAlignment="1" applyProtection="1">
      <alignment vertical="center"/>
    </xf>
    <xf numFmtId="0" fontId="12" fillId="0" borderId="7" xfId="0" applyFont="1" applyFill="1" applyBorder="1" applyAlignment="1" applyProtection="1">
      <alignment vertical="center" wrapText="1"/>
    </xf>
    <xf numFmtId="0" fontId="12" fillId="0" borderId="7" xfId="0" applyFont="1" applyFill="1" applyBorder="1" applyAlignment="1" applyProtection="1">
      <alignment horizontal="center" vertical="center"/>
    </xf>
    <xf numFmtId="10" fontId="12" fillId="0" borderId="7" xfId="0" applyNumberFormat="1" applyFont="1" applyFill="1" applyBorder="1" applyAlignment="1" applyProtection="1">
      <alignment horizontal="center" vertical="center"/>
    </xf>
    <xf numFmtId="0" fontId="15" fillId="0" borderId="0" xfId="3" applyFont="1" applyFill="1" applyBorder="1" applyAlignment="1">
      <alignment vertical="top"/>
    </xf>
    <xf numFmtId="0" fontId="12" fillId="0" borderId="0" xfId="0" applyFont="1" applyFill="1" applyBorder="1" applyAlignment="1">
      <alignment vertical="top"/>
    </xf>
    <xf numFmtId="0" fontId="15" fillId="0" borderId="0" xfId="13" applyFont="1" applyAlignment="1">
      <alignment horizontal="left" vertical="center"/>
    </xf>
    <xf numFmtId="0" fontId="15" fillId="0" borderId="0" xfId="0" applyFont="1" applyAlignment="1">
      <alignment horizontal="left" vertical="center"/>
    </xf>
    <xf numFmtId="0" fontId="12" fillId="0" borderId="7" xfId="0" applyFont="1" applyBorder="1" applyAlignment="1">
      <alignment horizontal="center" vertical="center" wrapText="1"/>
    </xf>
    <xf numFmtId="0" fontId="12" fillId="0" borderId="7" xfId="0" applyFont="1" applyBorder="1" applyAlignment="1">
      <alignment horizontal="justify" vertical="center" wrapText="1"/>
    </xf>
    <xf numFmtId="0" fontId="12" fillId="0" borderId="0" xfId="0" applyFont="1" applyAlignment="1">
      <alignment horizontal="center" vertical="center"/>
    </xf>
    <xf numFmtId="0" fontId="12" fillId="0" borderId="0" xfId="0" applyFont="1" applyAlignment="1">
      <alignment horizontal="center"/>
    </xf>
    <xf numFmtId="0" fontId="20" fillId="3" borderId="0" xfId="0" applyFont="1" applyFill="1" applyAlignment="1" applyProtection="1">
      <alignment horizontal="center" vertical="center"/>
    </xf>
    <xf numFmtId="0" fontId="21" fillId="0" borderId="0" xfId="0" applyFont="1" applyAlignment="1">
      <alignment horizontal="center" vertical="center"/>
    </xf>
    <xf numFmtId="0" fontId="15" fillId="0" borderId="0" xfId="0" applyFont="1" applyAlignment="1">
      <alignment horizontal="justify" vertical="center"/>
    </xf>
  </cellXfs>
  <cellStyles count="16">
    <cellStyle name="Comma_2231 IAS Financial Statements - Sep-30, 2001" xfId="1"/>
    <cellStyle name="Comma_ATF_31.11.07_F2_14 January 2008" xfId="2"/>
    <cellStyle name="Normal 2 2" xfId="3"/>
    <cellStyle name="Normal 2 2 2" xfId="12"/>
    <cellStyle name="Normal 6" xfId="4"/>
    <cellStyle name="Normal_ATF Bank_2008_M_Securities_WP_DI" xfId="5"/>
    <cellStyle name="Normal_CAP" xfId="13"/>
    <cellStyle name="Normal_JSCB Kyrgyzstan_2005_TB" xfId="6"/>
    <cellStyle name="Normal_Worksheet in   Fs" xfId="7"/>
    <cellStyle name="Normal_Worksheet in (C) 2243 IAS Transformation schedule 2003 &amp; Notes to FS - info for Memo" xfId="8"/>
    <cellStyle name="Обычный" xfId="0" builtinId="0"/>
    <cellStyle name="Обычный 2" xfId="9"/>
    <cellStyle name="Обычный 4" xfId="14"/>
    <cellStyle name="Финансовый 2" xfId="10"/>
    <cellStyle name="Финансовый 3" xfId="11"/>
    <cellStyle name="Финансовый 3 2" xfId="1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_narbekova/Desktop/&#1054;&#1073;&#1097;%20&#1088;&#1077;&#1081;&#1090;&#1080;&#1085;&#1075;/&#1060;&#1080;&#1085;.&#1086;&#1090;&#1095;&#1077;&#1090;%20&#1079;&#1072;%2006.2018&#107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фп"/>
      <sheetName val="осп"/>
      <sheetName val="ОДДС"/>
      <sheetName val="капитал"/>
      <sheetName val="Примечание"/>
      <sheetName val="Приложение 2"/>
    </sheetNames>
    <sheetDataSet>
      <sheetData sheetId="0">
        <row r="8">
          <cell r="B8">
            <v>1597316</v>
          </cell>
          <cell r="C8">
            <v>1334418</v>
          </cell>
        </row>
        <row r="9">
          <cell r="B9">
            <v>1004934</v>
          </cell>
          <cell r="C9">
            <v>1230318</v>
          </cell>
        </row>
        <row r="10">
          <cell r="B10">
            <v>701220</v>
          </cell>
          <cell r="C10">
            <v>493590</v>
          </cell>
        </row>
        <row r="12">
          <cell r="B12">
            <v>1397420</v>
          </cell>
          <cell r="C12">
            <v>1263404</v>
          </cell>
        </row>
        <row r="13">
          <cell r="B13">
            <v>11664</v>
          </cell>
          <cell r="C13">
            <v>78448</v>
          </cell>
        </row>
        <row r="14">
          <cell r="B14">
            <v>321626</v>
          </cell>
          <cell r="C14">
            <v>161261</v>
          </cell>
        </row>
        <row r="15">
          <cell r="B15">
            <v>-1097</v>
          </cell>
          <cell r="C15">
            <v>-181</v>
          </cell>
        </row>
        <row r="17">
          <cell r="B17">
            <v>6823096</v>
          </cell>
          <cell r="C17">
            <v>7265055</v>
          </cell>
        </row>
        <row r="18">
          <cell r="B18">
            <v>-531990</v>
          </cell>
          <cell r="C18">
            <v>-477331</v>
          </cell>
        </row>
        <row r="23">
          <cell r="B23">
            <v>560746</v>
          </cell>
          <cell r="C23">
            <v>522622</v>
          </cell>
        </row>
        <row r="24">
          <cell r="B24">
            <v>587576</v>
          </cell>
          <cell r="C24">
            <v>474207</v>
          </cell>
        </row>
        <row r="30">
          <cell r="B30">
            <v>1188157</v>
          </cell>
          <cell r="C30">
            <v>669386</v>
          </cell>
        </row>
        <row r="31">
          <cell r="B31">
            <v>8222756</v>
          </cell>
          <cell r="C31">
            <v>9012940</v>
          </cell>
        </row>
        <row r="32">
          <cell r="B32">
            <v>1297389</v>
          </cell>
          <cell r="C32">
            <v>1132347</v>
          </cell>
        </row>
        <row r="33">
          <cell r="B33">
            <v>3270</v>
          </cell>
          <cell r="C33">
            <v>2030</v>
          </cell>
        </row>
        <row r="34">
          <cell r="B34">
            <v>14566</v>
          </cell>
          <cell r="C34">
            <v>8916</v>
          </cell>
        </row>
        <row r="35">
          <cell r="B35">
            <v>11849</v>
          </cell>
          <cell r="C35">
            <v>3701</v>
          </cell>
        </row>
        <row r="36">
          <cell r="B36">
            <v>367338</v>
          </cell>
          <cell r="C36">
            <v>340915</v>
          </cell>
        </row>
        <row r="41">
          <cell r="B41">
            <v>1126356</v>
          </cell>
          <cell r="C41">
            <v>1080814</v>
          </cell>
        </row>
        <row r="42">
          <cell r="C42">
            <v>45542</v>
          </cell>
        </row>
        <row r="43">
          <cell r="B43">
            <v>240830</v>
          </cell>
          <cell r="C43">
            <v>49220</v>
          </cell>
        </row>
      </sheetData>
      <sheetData sheetId="1">
        <row r="7">
          <cell r="B7">
            <v>589082</v>
          </cell>
          <cell r="C7">
            <v>638612</v>
          </cell>
        </row>
        <row r="8">
          <cell r="B8">
            <v>-215849</v>
          </cell>
          <cell r="C8">
            <v>-229457</v>
          </cell>
        </row>
        <row r="10">
          <cell r="B10">
            <v>-8177</v>
          </cell>
          <cell r="C10">
            <v>-94806</v>
          </cell>
        </row>
        <row r="13">
          <cell r="B13">
            <v>184935</v>
          </cell>
          <cell r="C13">
            <v>153444</v>
          </cell>
        </row>
        <row r="14">
          <cell r="B14">
            <v>-22843</v>
          </cell>
          <cell r="C14">
            <v>-23131</v>
          </cell>
        </row>
        <row r="15">
          <cell r="B15">
            <v>82584</v>
          </cell>
          <cell r="C15">
            <v>69858</v>
          </cell>
        </row>
        <row r="16">
          <cell r="B16">
            <v>3255</v>
          </cell>
          <cell r="C16">
            <v>-3082</v>
          </cell>
        </row>
        <row r="19">
          <cell r="B19">
            <v>612987</v>
          </cell>
          <cell r="C19">
            <v>511438</v>
          </cell>
        </row>
        <row r="20">
          <cell r="B20">
            <v>-539611</v>
          </cell>
          <cell r="C20">
            <v>-449618</v>
          </cell>
        </row>
        <row r="23">
          <cell r="B23">
            <v>-11244</v>
          </cell>
          <cell r="C23">
            <v>-16914</v>
          </cell>
        </row>
        <row r="27">
          <cell r="B27">
            <v>-7720</v>
          </cell>
          <cell r="C27">
            <v>-6796</v>
          </cell>
        </row>
      </sheetData>
      <sheetData sheetId="2">
        <row r="8">
          <cell r="B8">
            <v>414049</v>
          </cell>
          <cell r="C8">
            <v>450758</v>
          </cell>
        </row>
        <row r="9">
          <cell r="B9">
            <v>-105452</v>
          </cell>
          <cell r="C9">
            <v>-116347</v>
          </cell>
        </row>
        <row r="10">
          <cell r="B10">
            <v>105129</v>
          </cell>
          <cell r="C10">
            <v>84496</v>
          </cell>
        </row>
        <row r="11">
          <cell r="B11">
            <v>-10761</v>
          </cell>
          <cell r="C11">
            <v>-11090</v>
          </cell>
        </row>
        <row r="12">
          <cell r="B12">
            <v>56377</v>
          </cell>
          <cell r="C12">
            <v>42271</v>
          </cell>
        </row>
        <row r="13">
          <cell r="B13">
            <v>-313</v>
          </cell>
          <cell r="C13">
            <v>1166</v>
          </cell>
        </row>
        <row r="14">
          <cell r="B14">
            <v>-254159</v>
          </cell>
          <cell r="C14">
            <v>-212200</v>
          </cell>
        </row>
        <row r="17">
          <cell r="B17">
            <v>-97539</v>
          </cell>
          <cell r="C17">
            <v>174043</v>
          </cell>
        </row>
        <row r="18">
          <cell r="B18">
            <v>-577637</v>
          </cell>
          <cell r="C18">
            <v>-626130</v>
          </cell>
        </row>
        <row r="19">
          <cell r="B19">
            <v>0</v>
          </cell>
          <cell r="C19">
            <v>-240</v>
          </cell>
        </row>
        <row r="20">
          <cell r="B20">
            <v>-109490</v>
          </cell>
          <cell r="C20">
            <v>-31560</v>
          </cell>
        </row>
        <row r="22">
          <cell r="B22">
            <v>408329</v>
          </cell>
          <cell r="C22">
            <v>216154</v>
          </cell>
        </row>
        <row r="23">
          <cell r="B23">
            <v>593756</v>
          </cell>
          <cell r="C23">
            <v>741743</v>
          </cell>
        </row>
        <row r="24">
          <cell r="B24">
            <v>9592</v>
          </cell>
          <cell r="C24">
            <v>-484</v>
          </cell>
        </row>
        <row r="25">
          <cell r="B25">
            <v>-85063</v>
          </cell>
          <cell r="C25">
            <v>-40852</v>
          </cell>
        </row>
        <row r="27">
          <cell r="B27">
            <v>-2300</v>
          </cell>
          <cell r="C27">
            <v>-2400</v>
          </cell>
        </row>
        <row r="30">
          <cell r="B30">
            <v>-19478</v>
          </cell>
          <cell r="C30">
            <v>-53679</v>
          </cell>
        </row>
        <row r="31">
          <cell r="B31">
            <v>3</v>
          </cell>
          <cell r="C31">
            <v>434</v>
          </cell>
        </row>
        <row r="32">
          <cell r="B32">
            <v>-518979</v>
          </cell>
          <cell r="C32">
            <v>-814881</v>
          </cell>
        </row>
        <row r="33">
          <cell r="B33">
            <v>698574</v>
          </cell>
          <cell r="C33">
            <v>676055</v>
          </cell>
        </row>
        <row r="36">
          <cell r="B36">
            <v>110821</v>
          </cell>
          <cell r="C36">
            <v>127333</v>
          </cell>
        </row>
        <row r="37">
          <cell r="B37">
            <v>-57767</v>
          </cell>
          <cell r="C37">
            <v>-54060</v>
          </cell>
        </row>
        <row r="38">
          <cell r="B38">
            <v>-210</v>
          </cell>
          <cell r="C38">
            <v>-579</v>
          </cell>
        </row>
        <row r="40">
          <cell r="B40">
            <v>-20363</v>
          </cell>
          <cell r="C40">
            <v>-15633</v>
          </cell>
        </row>
        <row r="42">
          <cell r="B42">
            <v>2766351</v>
          </cell>
          <cell r="C42">
            <v>2524008</v>
          </cell>
        </row>
      </sheetData>
      <sheetData sheetId="3">
        <row r="11">
          <cell r="C11">
            <v>38110</v>
          </cell>
          <cell r="D11">
            <v>38110</v>
          </cell>
        </row>
        <row r="12">
          <cell r="C12">
            <v>304</v>
          </cell>
          <cell r="D12">
            <v>304</v>
          </cell>
        </row>
        <row r="17">
          <cell r="C17">
            <v>54412</v>
          </cell>
          <cell r="D17">
            <v>54412</v>
          </cell>
        </row>
      </sheetData>
      <sheetData sheetId="4"/>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topLeftCell="A4" zoomScaleNormal="100" workbookViewId="0">
      <selection activeCell="B1" sqref="B1"/>
    </sheetView>
  </sheetViews>
  <sheetFormatPr defaultRowHeight="12.75" x14ac:dyDescent="0.2"/>
  <cols>
    <col min="1" max="1" width="48.42578125" style="5" customWidth="1"/>
    <col min="2" max="2" width="15.7109375" style="1" customWidth="1"/>
    <col min="3" max="3" width="13.140625" style="1" customWidth="1"/>
    <col min="4" max="4" width="13.85546875" style="1" customWidth="1"/>
    <col min="5" max="5" width="4.28515625" style="1" customWidth="1"/>
    <col min="6" max="16384" width="9.140625" style="1"/>
  </cols>
  <sheetData>
    <row r="1" spans="1:5" ht="15" x14ac:dyDescent="0.25">
      <c r="A1" s="23" t="s">
        <v>77</v>
      </c>
      <c r="B1" s="133"/>
      <c r="C1" s="133"/>
      <c r="D1" s="133"/>
    </row>
    <row r="2" spans="1:5" ht="15" x14ac:dyDescent="0.25">
      <c r="A2" s="23"/>
      <c r="B2" s="133"/>
      <c r="C2" s="133"/>
      <c r="D2" s="133"/>
    </row>
    <row r="3" spans="1:5" ht="15" x14ac:dyDescent="0.25">
      <c r="A3" s="23" t="s">
        <v>78</v>
      </c>
      <c r="B3" s="133"/>
      <c r="C3" s="133"/>
      <c r="D3" s="133"/>
    </row>
    <row r="4" spans="1:5" ht="12.75" customHeight="1" x14ac:dyDescent="0.25">
      <c r="A4" s="89" t="s">
        <v>133</v>
      </c>
      <c r="B4" s="134"/>
      <c r="C4" s="134"/>
      <c r="D4" s="134"/>
    </row>
    <row r="5" spans="1:5" s="3" customFormat="1" ht="30" x14ac:dyDescent="0.25">
      <c r="A5" s="92"/>
      <c r="B5" s="93" t="s">
        <v>126</v>
      </c>
      <c r="C5" s="93" t="s">
        <v>127</v>
      </c>
      <c r="D5" s="93" t="s">
        <v>95</v>
      </c>
      <c r="E5" s="1"/>
    </row>
    <row r="6" spans="1:5" ht="15.75" thickBot="1" x14ac:dyDescent="0.3">
      <c r="A6" s="135"/>
      <c r="B6" s="94" t="s">
        <v>12</v>
      </c>
      <c r="C6" s="94" t="s">
        <v>12</v>
      </c>
      <c r="D6" s="94" t="s">
        <v>12</v>
      </c>
    </row>
    <row r="7" spans="1:5" ht="15" x14ac:dyDescent="0.25">
      <c r="A7" s="89" t="s">
        <v>11</v>
      </c>
      <c r="B7" s="136"/>
      <c r="C7" s="136"/>
      <c r="D7" s="136"/>
    </row>
    <row r="8" spans="1:5" ht="14.25" x14ac:dyDescent="0.2">
      <c r="A8" s="99" t="s">
        <v>34</v>
      </c>
      <c r="B8" s="10">
        <f>[1]офп!B8</f>
        <v>1597316</v>
      </c>
      <c r="C8" s="10">
        <f>[1]офп!C8</f>
        <v>1334418</v>
      </c>
      <c r="D8" s="10">
        <v>1915472</v>
      </c>
    </row>
    <row r="9" spans="1:5" ht="14.25" x14ac:dyDescent="0.2">
      <c r="A9" s="137" t="s">
        <v>0</v>
      </c>
      <c r="B9" s="11">
        <f>[1]офп!B9</f>
        <v>1004934</v>
      </c>
      <c r="C9" s="10">
        <f>[1]офп!C9</f>
        <v>1230318</v>
      </c>
      <c r="D9" s="10">
        <v>681473</v>
      </c>
    </row>
    <row r="10" spans="1:5" ht="14.25" x14ac:dyDescent="0.2">
      <c r="A10" s="137" t="s">
        <v>33</v>
      </c>
      <c r="B10" s="10">
        <f>[1]офп!B10</f>
        <v>701220</v>
      </c>
      <c r="C10" s="10">
        <f>[1]офп!C10</f>
        <v>493590</v>
      </c>
      <c r="D10" s="10">
        <v>366085</v>
      </c>
    </row>
    <row r="11" spans="1:5" ht="15" x14ac:dyDescent="0.25">
      <c r="A11" s="89" t="s">
        <v>28</v>
      </c>
      <c r="B11" s="138">
        <f>B8+B9+B10</f>
        <v>3303470</v>
      </c>
      <c r="C11" s="138">
        <f>C8+C9+C10</f>
        <v>3058326</v>
      </c>
      <c r="D11" s="138">
        <f>D8+D9+D10</f>
        <v>2963030</v>
      </c>
    </row>
    <row r="12" spans="1:5" s="2" customFormat="1" ht="14.25" x14ac:dyDescent="0.2">
      <c r="A12" s="99" t="s">
        <v>1</v>
      </c>
      <c r="B12" s="12">
        <f>[1]офп!B12</f>
        <v>1397420</v>
      </c>
      <c r="C12" s="12">
        <f>[1]офп!C12</f>
        <v>1263404</v>
      </c>
      <c r="D12" s="12">
        <v>1092107</v>
      </c>
      <c r="E12" s="1"/>
    </row>
    <row r="13" spans="1:5" s="2" customFormat="1" ht="14.25" x14ac:dyDescent="0.2">
      <c r="A13" s="99" t="s">
        <v>31</v>
      </c>
      <c r="B13" s="10">
        <f>[1]офп!B13</f>
        <v>11664</v>
      </c>
      <c r="C13" s="10">
        <f>[1]офп!C13</f>
        <v>78448</v>
      </c>
      <c r="D13" s="10">
        <v>12151</v>
      </c>
      <c r="E13" s="1"/>
    </row>
    <row r="14" spans="1:5" ht="14.25" x14ac:dyDescent="0.2">
      <c r="A14" s="99" t="s">
        <v>32</v>
      </c>
      <c r="B14" s="10">
        <f>[1]офп!B14</f>
        <v>321626</v>
      </c>
      <c r="C14" s="10">
        <f>[1]офп!C14</f>
        <v>161261</v>
      </c>
      <c r="D14" s="11">
        <v>281964</v>
      </c>
    </row>
    <row r="15" spans="1:5" ht="14.25" x14ac:dyDescent="0.2">
      <c r="A15" s="99" t="s">
        <v>30</v>
      </c>
      <c r="B15" s="13">
        <f>[1]офп!B15</f>
        <v>-1097</v>
      </c>
      <c r="C15" s="13">
        <f>[1]офп!C15</f>
        <v>-181</v>
      </c>
      <c r="D15" s="13">
        <v>-651</v>
      </c>
    </row>
    <row r="16" spans="1:5" ht="15" x14ac:dyDescent="0.25">
      <c r="A16" s="89" t="s">
        <v>35</v>
      </c>
      <c r="B16" s="138">
        <f>B14+B15</f>
        <v>320529</v>
      </c>
      <c r="C16" s="138">
        <f>C14+C15</f>
        <v>161080</v>
      </c>
      <c r="D16" s="138">
        <f>D14+D15</f>
        <v>281313</v>
      </c>
    </row>
    <row r="17" spans="1:4" ht="14.25" x14ac:dyDescent="0.2">
      <c r="A17" s="99" t="s">
        <v>29</v>
      </c>
      <c r="B17" s="10">
        <f>[1]офп!B17</f>
        <v>6823096</v>
      </c>
      <c r="C17" s="10">
        <f>[1]офп!C17</f>
        <v>7265055</v>
      </c>
      <c r="D17" s="10">
        <v>6563169</v>
      </c>
    </row>
    <row r="18" spans="1:4" ht="14.25" x14ac:dyDescent="0.2">
      <c r="A18" s="99" t="s">
        <v>30</v>
      </c>
      <c r="B18" s="13">
        <f>[1]офп!B18</f>
        <v>-531990</v>
      </c>
      <c r="C18" s="13">
        <f>[1]офп!C18</f>
        <v>-477331</v>
      </c>
      <c r="D18" s="13">
        <v>-525558</v>
      </c>
    </row>
    <row r="19" spans="1:4" ht="15" x14ac:dyDescent="0.25">
      <c r="A19" s="89" t="s">
        <v>79</v>
      </c>
      <c r="B19" s="139">
        <f>B17+B18</f>
        <v>6291106</v>
      </c>
      <c r="C19" s="139">
        <f>C17+C18</f>
        <v>6787724</v>
      </c>
      <c r="D19" s="139">
        <f>D17+D18</f>
        <v>6037611</v>
      </c>
    </row>
    <row r="20" spans="1:4" ht="15" x14ac:dyDescent="0.25">
      <c r="A20" s="140" t="s">
        <v>80</v>
      </c>
      <c r="B20" s="138">
        <f>B16+B19</f>
        <v>6611635</v>
      </c>
      <c r="C20" s="138">
        <f>C16+C19</f>
        <v>6948804</v>
      </c>
      <c r="D20" s="138">
        <f>D16+D19</f>
        <v>6318924</v>
      </c>
    </row>
    <row r="21" spans="1:4" ht="14.25" x14ac:dyDescent="0.2">
      <c r="A21" s="99" t="s">
        <v>27</v>
      </c>
      <c r="B21" s="13">
        <v>0</v>
      </c>
      <c r="C21" s="13">
        <v>0</v>
      </c>
      <c r="D21" s="13">
        <v>1187</v>
      </c>
    </row>
    <row r="22" spans="1:4" ht="14.25" x14ac:dyDescent="0.2">
      <c r="A22" s="141" t="s">
        <v>2</v>
      </c>
      <c r="B22" s="13">
        <v>0</v>
      </c>
      <c r="C22" s="13">
        <v>0</v>
      </c>
      <c r="D22" s="13">
        <v>0</v>
      </c>
    </row>
    <row r="23" spans="1:4" ht="14.25" x14ac:dyDescent="0.2">
      <c r="A23" s="99" t="s">
        <v>26</v>
      </c>
      <c r="B23" s="10">
        <f>[1]офп!B23</f>
        <v>560746</v>
      </c>
      <c r="C23" s="10">
        <f>[1]офп!C23</f>
        <v>522622</v>
      </c>
      <c r="D23" s="10">
        <v>560536</v>
      </c>
    </row>
    <row r="24" spans="1:4" ht="13.5" customHeight="1" x14ac:dyDescent="0.2">
      <c r="A24" s="142" t="s">
        <v>25</v>
      </c>
      <c r="B24" s="10">
        <f>[1]офп!B24</f>
        <v>587576</v>
      </c>
      <c r="C24" s="10">
        <f>[1]офп!C24</f>
        <v>474207</v>
      </c>
      <c r="D24" s="11">
        <v>422177</v>
      </c>
    </row>
    <row r="25" spans="1:4" ht="15.75" thickBot="1" x14ac:dyDescent="0.3">
      <c r="A25" s="143" t="s">
        <v>20</v>
      </c>
      <c r="B25" s="144">
        <f>B11+B12+B13+B20+B21+B22+B23+B24</f>
        <v>12472511</v>
      </c>
      <c r="C25" s="144">
        <f>C11+C12+C13+C20+C21+C22+C23+C24</f>
        <v>12345811</v>
      </c>
      <c r="D25" s="144">
        <f>D11+D12+D13+D20+D21+D22+D23+D24</f>
        <v>11370112</v>
      </c>
    </row>
    <row r="26" spans="1:4" ht="15.75" thickTop="1" x14ac:dyDescent="0.25">
      <c r="A26" s="89"/>
      <c r="B26" s="145"/>
      <c r="C26" s="145"/>
      <c r="D26" s="145"/>
    </row>
    <row r="27" spans="1:4" ht="15" x14ac:dyDescent="0.25">
      <c r="A27" s="135" t="s">
        <v>13</v>
      </c>
      <c r="B27" s="146"/>
      <c r="C27" s="146"/>
      <c r="D27" s="146"/>
    </row>
    <row r="28" spans="1:4" ht="14.25" x14ac:dyDescent="0.2">
      <c r="A28" s="147" t="s">
        <v>19</v>
      </c>
      <c r="B28" s="11">
        <f>[1]офп!B30</f>
        <v>1188157</v>
      </c>
      <c r="C28" s="148">
        <f>[1]офп!C30</f>
        <v>669386</v>
      </c>
      <c r="D28" s="148">
        <v>736727</v>
      </c>
    </row>
    <row r="29" spans="1:4" ht="14.25" x14ac:dyDescent="0.2">
      <c r="A29" s="142" t="s">
        <v>17</v>
      </c>
      <c r="B29" s="149">
        <f>[1]офп!B31</f>
        <v>8222756</v>
      </c>
      <c r="C29" s="10">
        <f>[1]офп!C31</f>
        <v>9012940</v>
      </c>
      <c r="D29" s="10">
        <v>7845109</v>
      </c>
    </row>
    <row r="30" spans="1:4" ht="14.25" x14ac:dyDescent="0.2">
      <c r="A30" s="142" t="s">
        <v>18</v>
      </c>
      <c r="B30" s="10">
        <f>[1]офп!B32</f>
        <v>1297389</v>
      </c>
      <c r="C30" s="10">
        <f>[1]офп!C32</f>
        <v>1132347</v>
      </c>
      <c r="D30" s="10">
        <v>1185502</v>
      </c>
    </row>
    <row r="31" spans="1:4" ht="14.25" x14ac:dyDescent="0.2">
      <c r="A31" s="142" t="s">
        <v>16</v>
      </c>
      <c r="B31" s="10">
        <f>[1]офп!B33</f>
        <v>3270</v>
      </c>
      <c r="C31" s="10">
        <f>[1]офп!C33</f>
        <v>2030</v>
      </c>
      <c r="D31" s="10">
        <v>0</v>
      </c>
    </row>
    <row r="32" spans="1:4" ht="14.25" x14ac:dyDescent="0.2">
      <c r="A32" s="99" t="s">
        <v>3</v>
      </c>
      <c r="B32" s="10">
        <f>[1]офп!B34</f>
        <v>14566</v>
      </c>
      <c r="C32" s="10">
        <f>[1]офп!C34</f>
        <v>8916</v>
      </c>
      <c r="D32" s="10">
        <v>12416</v>
      </c>
    </row>
    <row r="33" spans="1:4" ht="14.25" x14ac:dyDescent="0.2">
      <c r="A33" s="99" t="s">
        <v>15</v>
      </c>
      <c r="B33" s="10">
        <f>[1]офп!B35</f>
        <v>11849</v>
      </c>
      <c r="C33" s="10">
        <f>[1]офп!C35</f>
        <v>3701</v>
      </c>
      <c r="D33" s="10"/>
    </row>
    <row r="34" spans="1:4" ht="14.25" x14ac:dyDescent="0.2">
      <c r="A34" s="137" t="s">
        <v>14</v>
      </c>
      <c r="B34" s="10">
        <f>[1]офп!B36</f>
        <v>367338</v>
      </c>
      <c r="C34" s="10">
        <f>[1]офп!C36</f>
        <v>340915</v>
      </c>
      <c r="D34" s="11">
        <v>277584</v>
      </c>
    </row>
    <row r="35" spans="1:4" ht="15" x14ac:dyDescent="0.25">
      <c r="A35" s="143" t="s">
        <v>21</v>
      </c>
      <c r="B35" s="150">
        <f>SUM(B28:B34)</f>
        <v>11105325</v>
      </c>
      <c r="C35" s="150">
        <f>SUM(C28:C34)</f>
        <v>11170235</v>
      </c>
      <c r="D35" s="150">
        <f>SUM(D28:D34)</f>
        <v>10057338</v>
      </c>
    </row>
    <row r="36" spans="1:4" ht="14.25" x14ac:dyDescent="0.2">
      <c r="A36" s="99"/>
      <c r="B36" s="132"/>
      <c r="C36" s="132"/>
      <c r="D36" s="132"/>
    </row>
    <row r="37" spans="1:4" ht="12.75" customHeight="1" x14ac:dyDescent="0.25">
      <c r="A37" s="135" t="s">
        <v>22</v>
      </c>
      <c r="B37" s="151"/>
      <c r="C37" s="151"/>
      <c r="D37" s="151"/>
    </row>
    <row r="38" spans="1:4" ht="14.25" x14ac:dyDescent="0.2">
      <c r="A38" s="142" t="s">
        <v>4</v>
      </c>
      <c r="B38" s="10">
        <f>[1]офп!B41</f>
        <v>1126356</v>
      </c>
      <c r="C38" s="10">
        <f>[1]офп!C41</f>
        <v>1080814</v>
      </c>
      <c r="D38" s="10">
        <v>1126356</v>
      </c>
    </row>
    <row r="39" spans="1:4" ht="14.25" x14ac:dyDescent="0.2">
      <c r="A39" s="142" t="s">
        <v>128</v>
      </c>
      <c r="B39" s="133"/>
      <c r="C39" s="152">
        <f>[1]офп!$C$42</f>
        <v>45542</v>
      </c>
      <c r="D39" s="133"/>
    </row>
    <row r="40" spans="1:4" ht="14.25" x14ac:dyDescent="0.2">
      <c r="A40" s="142" t="s">
        <v>5</v>
      </c>
      <c r="B40" s="14">
        <f>[1]офп!B43</f>
        <v>240830</v>
      </c>
      <c r="C40" s="14">
        <f>[1]офп!C43</f>
        <v>49220</v>
      </c>
      <c r="D40" s="14">
        <v>186418</v>
      </c>
    </row>
    <row r="41" spans="1:4" ht="15" x14ac:dyDescent="0.25">
      <c r="A41" s="135" t="s">
        <v>23</v>
      </c>
      <c r="B41" s="153">
        <f>SUM(B38:B40)</f>
        <v>1367186</v>
      </c>
      <c r="C41" s="153">
        <f>SUM(C38:C40)</f>
        <v>1175576</v>
      </c>
      <c r="D41" s="153">
        <f>SUM(D38:D40)</f>
        <v>1312774</v>
      </c>
    </row>
    <row r="42" spans="1:4" ht="15" x14ac:dyDescent="0.25">
      <c r="A42" s="89"/>
      <c r="B42" s="154"/>
      <c r="C42" s="154"/>
      <c r="D42" s="154"/>
    </row>
    <row r="43" spans="1:4" ht="15.75" thickBot="1" x14ac:dyDescent="0.3">
      <c r="A43" s="155" t="s">
        <v>24</v>
      </c>
      <c r="B43" s="156">
        <f>B35+B41</f>
        <v>12472511</v>
      </c>
      <c r="C43" s="156">
        <f>C35+C41</f>
        <v>12345811</v>
      </c>
      <c r="D43" s="156">
        <f>D35+D41</f>
        <v>11370112</v>
      </c>
    </row>
    <row r="44" spans="1:4" ht="15" thickTop="1" x14ac:dyDescent="0.2">
      <c r="A44" s="99"/>
      <c r="B44" s="133"/>
      <c r="C44" s="133"/>
      <c r="D44" s="133"/>
    </row>
    <row r="45" spans="1:4" ht="14.25" x14ac:dyDescent="0.2">
      <c r="A45" s="157"/>
      <c r="B45" s="158"/>
      <c r="C45" s="158"/>
      <c r="D45" s="158"/>
    </row>
    <row r="46" spans="1:4" ht="14.25" x14ac:dyDescent="0.2">
      <c r="A46" s="46"/>
      <c r="B46" s="133"/>
      <c r="C46" s="133"/>
      <c r="D46" s="133"/>
    </row>
    <row r="47" spans="1:4" ht="14.25" x14ac:dyDescent="0.2">
      <c r="A47" s="46"/>
      <c r="B47" s="133"/>
      <c r="C47" s="133"/>
      <c r="D47" s="133"/>
    </row>
    <row r="48" spans="1:4" ht="14.25" x14ac:dyDescent="0.2">
      <c r="A48" s="46" t="s">
        <v>81</v>
      </c>
      <c r="B48" s="47"/>
      <c r="C48" s="46" t="s">
        <v>81</v>
      </c>
      <c r="D48" s="47"/>
    </row>
    <row r="49" spans="1:4" ht="15" x14ac:dyDescent="0.25">
      <c r="A49" s="23" t="s">
        <v>82</v>
      </c>
      <c r="B49" s="49"/>
      <c r="C49" s="23" t="s">
        <v>132</v>
      </c>
      <c r="D49" s="49"/>
    </row>
    <row r="50" spans="1:4" ht="15" x14ac:dyDescent="0.25">
      <c r="A50" s="23" t="s">
        <v>76</v>
      </c>
      <c r="B50" s="49"/>
      <c r="C50" s="23" t="s">
        <v>131</v>
      </c>
      <c r="D50" s="49"/>
    </row>
  </sheetData>
  <phoneticPr fontId="0" type="noConversion"/>
  <pageMargins left="0.75" right="0.75" top="1" bottom="1" header="0.5" footer="0.5"/>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topLeftCell="A10" zoomScaleNormal="100" workbookViewId="0">
      <selection activeCell="E21" sqref="E21"/>
    </sheetView>
  </sheetViews>
  <sheetFormatPr defaultRowHeight="12.75" x14ac:dyDescent="0.2"/>
  <cols>
    <col min="1" max="1" width="46.85546875" style="7" customWidth="1"/>
    <col min="2" max="2" width="12" style="6" customWidth="1"/>
    <col min="3" max="3" width="12.140625" style="6" customWidth="1"/>
    <col min="4" max="4" width="2.42578125" style="6" customWidth="1"/>
    <col min="5" max="6" width="9.140625" style="6"/>
    <col min="7" max="7" width="24.5703125" style="6" customWidth="1"/>
    <col min="8" max="16384" width="9.140625" style="6"/>
  </cols>
  <sheetData>
    <row r="1" spans="1:4" ht="15" x14ac:dyDescent="0.25">
      <c r="A1" s="23" t="s">
        <v>77</v>
      </c>
      <c r="B1" s="87"/>
      <c r="C1" s="87"/>
      <c r="D1" s="87"/>
    </row>
    <row r="2" spans="1:4" ht="15" x14ac:dyDescent="0.25">
      <c r="A2" s="23"/>
      <c r="B2" s="87"/>
      <c r="C2" s="87"/>
      <c r="D2" s="87"/>
    </row>
    <row r="3" spans="1:4" ht="15" x14ac:dyDescent="0.25">
      <c r="A3" s="23" t="s">
        <v>36</v>
      </c>
      <c r="B3" s="88"/>
      <c r="C3" s="88"/>
      <c r="D3" s="87"/>
    </row>
    <row r="4" spans="1:4" ht="15" x14ac:dyDescent="0.25">
      <c r="A4" s="89" t="s">
        <v>134</v>
      </c>
      <c r="B4" s="90"/>
      <c r="C4" s="90"/>
      <c r="D4" s="87"/>
    </row>
    <row r="5" spans="1:4" ht="15" x14ac:dyDescent="0.25">
      <c r="A5" s="91"/>
      <c r="B5" s="90"/>
      <c r="C5" s="90"/>
      <c r="D5" s="87"/>
    </row>
    <row r="6" spans="1:4" ht="15" x14ac:dyDescent="0.25">
      <c r="A6" s="92"/>
      <c r="B6" s="93" t="s">
        <v>126</v>
      </c>
      <c r="C6" s="93" t="s">
        <v>127</v>
      </c>
      <c r="D6" s="87"/>
    </row>
    <row r="7" spans="1:4" ht="15.75" thickBot="1" x14ac:dyDescent="0.3">
      <c r="A7" s="92"/>
      <c r="B7" s="94" t="s">
        <v>12</v>
      </c>
      <c r="C7" s="94" t="s">
        <v>12</v>
      </c>
      <c r="D7" s="87"/>
    </row>
    <row r="8" spans="1:4" ht="14.25" x14ac:dyDescent="0.2">
      <c r="A8" s="95" t="s">
        <v>37</v>
      </c>
      <c r="B8" s="96">
        <f>[1]осп!B7</f>
        <v>589082</v>
      </c>
      <c r="C8" s="97">
        <f>[1]осп!C7</f>
        <v>638612</v>
      </c>
      <c r="D8" s="87"/>
    </row>
    <row r="9" spans="1:4" ht="14.25" x14ac:dyDescent="0.2">
      <c r="A9" s="95" t="s">
        <v>38</v>
      </c>
      <c r="B9" s="96">
        <f>[1]осп!B8</f>
        <v>-215849</v>
      </c>
      <c r="C9" s="97">
        <f>[1]осп!C8</f>
        <v>-229457</v>
      </c>
      <c r="D9" s="87"/>
    </row>
    <row r="10" spans="1:4" ht="15" x14ac:dyDescent="0.25">
      <c r="A10" s="89" t="s">
        <v>40</v>
      </c>
      <c r="B10" s="98">
        <f>SUM(B8:B9)</f>
        <v>373233</v>
      </c>
      <c r="C10" s="98">
        <f>SUM(C8:C9)</f>
        <v>409155</v>
      </c>
      <c r="D10" s="87"/>
    </row>
    <row r="11" spans="1:4" ht="14.25" x14ac:dyDescent="0.2">
      <c r="A11" s="99" t="s">
        <v>39</v>
      </c>
      <c r="B11" s="13">
        <f>[1]осп!B10</f>
        <v>-8177</v>
      </c>
      <c r="C11" s="100">
        <f>[1]осп!C10</f>
        <v>-94806</v>
      </c>
      <c r="D11" s="87"/>
    </row>
    <row r="12" spans="1:4" ht="15" x14ac:dyDescent="0.25">
      <c r="A12" s="101" t="s">
        <v>6</v>
      </c>
      <c r="B12" s="102">
        <f>B10+B11</f>
        <v>365056</v>
      </c>
      <c r="C12" s="102">
        <f>C10+C11</f>
        <v>314349</v>
      </c>
      <c r="D12" s="87"/>
    </row>
    <row r="13" spans="1:4" ht="14.25" x14ac:dyDescent="0.2">
      <c r="A13" s="103"/>
      <c r="B13" s="87"/>
      <c r="C13" s="104"/>
      <c r="D13" s="87"/>
    </row>
    <row r="14" spans="1:4" ht="14.25" x14ac:dyDescent="0.2">
      <c r="A14" s="92" t="s">
        <v>41</v>
      </c>
      <c r="B14" s="105">
        <f>[1]осп!B13</f>
        <v>184935</v>
      </c>
      <c r="C14" s="106">
        <f>[1]осп!C13</f>
        <v>153444</v>
      </c>
      <c r="D14" s="87"/>
    </row>
    <row r="15" spans="1:4" ht="14.25" x14ac:dyDescent="0.2">
      <c r="A15" s="92" t="s">
        <v>42</v>
      </c>
      <c r="B15" s="13">
        <f>[1]осп!B14</f>
        <v>-22843</v>
      </c>
      <c r="C15" s="97">
        <f>[1]осп!C14</f>
        <v>-23131</v>
      </c>
      <c r="D15" s="87"/>
    </row>
    <row r="16" spans="1:4" ht="14.25" x14ac:dyDescent="0.2">
      <c r="A16" s="103" t="s">
        <v>50</v>
      </c>
      <c r="B16" s="107">
        <f>[1]осп!B15</f>
        <v>82584</v>
      </c>
      <c r="C16" s="97">
        <f>[1]осп!C15</f>
        <v>69858</v>
      </c>
      <c r="D16" s="87"/>
    </row>
    <row r="17" spans="1:4" ht="14.25" x14ac:dyDescent="0.2">
      <c r="A17" s="103" t="s">
        <v>7</v>
      </c>
      <c r="B17" s="13">
        <f>[1]осп!B16</f>
        <v>3255</v>
      </c>
      <c r="C17" s="97">
        <f>[1]осп!C16</f>
        <v>-3082</v>
      </c>
      <c r="D17" s="108"/>
    </row>
    <row r="18" spans="1:4" ht="15" x14ac:dyDescent="0.25">
      <c r="A18" s="101" t="s">
        <v>43</v>
      </c>
      <c r="B18" s="109">
        <f>SUM(B14:B17)</f>
        <v>247931</v>
      </c>
      <c r="C18" s="109">
        <f>SUM(C14:C17)</f>
        <v>197089</v>
      </c>
      <c r="D18" s="87"/>
    </row>
    <row r="19" spans="1:4" ht="14.25" x14ac:dyDescent="0.2">
      <c r="A19" s="103"/>
      <c r="B19" s="110"/>
      <c r="C19" s="100"/>
      <c r="D19" s="87"/>
    </row>
    <row r="20" spans="1:4" ht="14.25" x14ac:dyDescent="0.2">
      <c r="A20" s="103" t="s">
        <v>44</v>
      </c>
      <c r="B20" s="13">
        <f>[1]осп!B19</f>
        <v>612987</v>
      </c>
      <c r="C20" s="100">
        <f>[1]осп!C19</f>
        <v>511438</v>
      </c>
      <c r="D20" s="87"/>
    </row>
    <row r="21" spans="1:4" ht="14.25" x14ac:dyDescent="0.2">
      <c r="A21" s="103" t="s">
        <v>45</v>
      </c>
      <c r="B21" s="13">
        <f>[1]осп!B20</f>
        <v>-539611</v>
      </c>
      <c r="C21" s="100">
        <f>[1]осп!C20</f>
        <v>-449618</v>
      </c>
      <c r="D21" s="87"/>
    </row>
    <row r="22" spans="1:4" ht="15.75" thickBot="1" x14ac:dyDescent="0.3">
      <c r="A22" s="111" t="s">
        <v>48</v>
      </c>
      <c r="B22" s="112">
        <f>B20+B21</f>
        <v>73376</v>
      </c>
      <c r="C22" s="112">
        <f t="shared" ref="C22" si="0">C20+C21</f>
        <v>61820</v>
      </c>
      <c r="D22" s="87"/>
    </row>
    <row r="23" spans="1:4" ht="15.75" thickTop="1" x14ac:dyDescent="0.25">
      <c r="A23" s="113"/>
      <c r="B23" s="114"/>
      <c r="C23" s="114"/>
      <c r="D23" s="87"/>
    </row>
    <row r="24" spans="1:4" ht="28.5" x14ac:dyDescent="0.2">
      <c r="A24" s="132" t="s">
        <v>46</v>
      </c>
      <c r="B24" s="13">
        <f>[1]осп!B23</f>
        <v>-11244</v>
      </c>
      <c r="C24" s="115">
        <f>[1]осп!C23</f>
        <v>-16914</v>
      </c>
      <c r="D24" s="87"/>
    </row>
    <row r="25" spans="1:4" ht="14.25" x14ac:dyDescent="0.2">
      <c r="A25" s="116"/>
      <c r="B25" s="117"/>
      <c r="C25" s="118"/>
      <c r="D25" s="87"/>
    </row>
    <row r="26" spans="1:4" ht="15.75" thickBot="1" x14ac:dyDescent="0.3">
      <c r="A26" s="111" t="s">
        <v>47</v>
      </c>
      <c r="B26" s="119">
        <f>B22+B24</f>
        <v>62132</v>
      </c>
      <c r="C26" s="119">
        <f t="shared" ref="C26" si="1">C22+C24</f>
        <v>44906</v>
      </c>
      <c r="D26" s="87"/>
    </row>
    <row r="27" spans="1:4" ht="15.75" thickTop="1" x14ac:dyDescent="0.25">
      <c r="A27" s="120"/>
      <c r="B27" s="121"/>
      <c r="C27" s="100"/>
      <c r="D27" s="87"/>
    </row>
    <row r="28" spans="1:4" ht="14.25" x14ac:dyDescent="0.2">
      <c r="A28" s="122" t="s">
        <v>8</v>
      </c>
      <c r="B28" s="123">
        <f>[1]осп!B27</f>
        <v>-7720</v>
      </c>
      <c r="C28" s="124">
        <f>[1]осп!C27</f>
        <v>-6796</v>
      </c>
      <c r="D28" s="87"/>
    </row>
    <row r="29" spans="1:4" ht="15.75" thickBot="1" x14ac:dyDescent="0.3">
      <c r="A29" s="111" t="s">
        <v>9</v>
      </c>
      <c r="B29" s="125">
        <f>B28+B26</f>
        <v>54412</v>
      </c>
      <c r="C29" s="125">
        <f t="shared" ref="C29" si="2">C28+C26</f>
        <v>38110</v>
      </c>
      <c r="D29" s="87"/>
    </row>
    <row r="30" spans="1:4" ht="15.75" thickTop="1" x14ac:dyDescent="0.25">
      <c r="A30" s="126"/>
      <c r="B30" s="127"/>
      <c r="C30" s="121"/>
      <c r="D30" s="87"/>
    </row>
    <row r="31" spans="1:4" ht="15.75" thickBot="1" x14ac:dyDescent="0.3">
      <c r="A31" s="128" t="s">
        <v>49</v>
      </c>
      <c r="B31" s="125">
        <f>B29</f>
        <v>54412</v>
      </c>
      <c r="C31" s="125">
        <f>C29</f>
        <v>38110</v>
      </c>
      <c r="D31" s="87"/>
    </row>
    <row r="32" spans="1:4" ht="15.75" thickTop="1" x14ac:dyDescent="0.25">
      <c r="A32" s="129" t="s">
        <v>10</v>
      </c>
      <c r="B32" s="130">
        <f>B31/225271201*1000</f>
        <v>0.24153997385577927</v>
      </c>
      <c r="C32" s="130">
        <f>C31/216162885*1000</f>
        <v>0.17630223615862642</v>
      </c>
      <c r="D32" s="87"/>
    </row>
    <row r="33" spans="1:4" ht="14.25" x14ac:dyDescent="0.2">
      <c r="A33" s="131"/>
      <c r="B33" s="87"/>
      <c r="C33" s="87"/>
      <c r="D33" s="87"/>
    </row>
    <row r="34" spans="1:4" ht="14.25" x14ac:dyDescent="0.2">
      <c r="A34" s="131"/>
      <c r="B34" s="87"/>
      <c r="C34" s="87"/>
      <c r="D34" s="87"/>
    </row>
    <row r="35" spans="1:4" ht="14.25" x14ac:dyDescent="0.2">
      <c r="A35" s="46" t="s">
        <v>81</v>
      </c>
      <c r="B35" s="46" t="s">
        <v>81</v>
      </c>
      <c r="C35" s="87"/>
      <c r="D35" s="87"/>
    </row>
    <row r="36" spans="1:4" ht="15" x14ac:dyDescent="0.25">
      <c r="A36" s="23" t="s">
        <v>82</v>
      </c>
      <c r="B36" s="23" t="s">
        <v>132</v>
      </c>
      <c r="C36" s="87"/>
      <c r="D36" s="87"/>
    </row>
    <row r="37" spans="1:4" ht="15" x14ac:dyDescent="0.25">
      <c r="A37" s="23" t="s">
        <v>76</v>
      </c>
      <c r="B37" s="23" t="s">
        <v>131</v>
      </c>
      <c r="C37" s="87"/>
      <c r="D37" s="87"/>
    </row>
    <row r="38" spans="1:4" ht="14.25" x14ac:dyDescent="0.2">
      <c r="A38" s="131"/>
      <c r="B38" s="87"/>
      <c r="C38" s="87"/>
      <c r="D38" s="87"/>
    </row>
  </sheetData>
  <pageMargins left="0.70866141732283472" right="0.70866141732283472"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workbookViewId="0">
      <selection activeCell="E48" sqref="E48"/>
    </sheetView>
  </sheetViews>
  <sheetFormatPr defaultRowHeight="12.75" x14ac:dyDescent="0.2"/>
  <cols>
    <col min="1" max="1" width="56.28515625" style="8" bestFit="1" customWidth="1"/>
    <col min="2" max="2" width="16" style="8" customWidth="1"/>
    <col min="3" max="3" width="18" style="8" customWidth="1"/>
    <col min="4" max="16384" width="9.140625" style="8"/>
  </cols>
  <sheetData>
    <row r="1" spans="1:4" ht="15" x14ac:dyDescent="0.25">
      <c r="A1" s="23" t="s">
        <v>77</v>
      </c>
      <c r="B1" s="52"/>
      <c r="C1" s="52"/>
      <c r="D1" s="18"/>
    </row>
    <row r="2" spans="1:4" ht="15" x14ac:dyDescent="0.25">
      <c r="A2" s="23"/>
      <c r="B2" s="52"/>
      <c r="C2" s="52"/>
      <c r="D2" s="18"/>
    </row>
    <row r="3" spans="1:4" ht="15" x14ac:dyDescent="0.25">
      <c r="A3" s="30" t="s">
        <v>83</v>
      </c>
      <c r="B3" s="52"/>
      <c r="C3" s="52"/>
      <c r="D3" s="18"/>
    </row>
    <row r="4" spans="1:4" ht="15" x14ac:dyDescent="0.25">
      <c r="A4" s="30" t="s">
        <v>134</v>
      </c>
      <c r="B4" s="53"/>
      <c r="C4" s="53"/>
      <c r="D4" s="18"/>
    </row>
    <row r="5" spans="1:4" ht="14.25" x14ac:dyDescent="0.2">
      <c r="A5" s="52"/>
      <c r="B5" s="53"/>
      <c r="C5" s="53"/>
      <c r="D5" s="18"/>
    </row>
    <row r="6" spans="1:4" ht="15" x14ac:dyDescent="0.2">
      <c r="A6" s="170"/>
      <c r="B6" s="54" t="s">
        <v>130</v>
      </c>
      <c r="C6" s="54" t="s">
        <v>129</v>
      </c>
      <c r="D6" s="18"/>
    </row>
    <row r="7" spans="1:4" ht="15.75" thickBot="1" x14ac:dyDescent="0.25">
      <c r="A7" s="171"/>
      <c r="B7" s="55" t="s">
        <v>12</v>
      </c>
      <c r="C7" s="56" t="s">
        <v>12</v>
      </c>
      <c r="D7" s="18"/>
    </row>
    <row r="8" spans="1:4" ht="15" x14ac:dyDescent="0.2">
      <c r="A8" s="57" t="s">
        <v>51</v>
      </c>
      <c r="B8" s="58"/>
      <c r="C8" s="58"/>
      <c r="D8" s="18"/>
    </row>
    <row r="9" spans="1:4" ht="14.25" x14ac:dyDescent="0.2">
      <c r="A9" s="59" t="s">
        <v>52</v>
      </c>
      <c r="B9" s="60">
        <f>[1]ОДДС!B8</f>
        <v>414049</v>
      </c>
      <c r="C9" s="60">
        <f>[1]ОДДС!C8</f>
        <v>450758</v>
      </c>
      <c r="D9" s="18"/>
    </row>
    <row r="10" spans="1:4" ht="14.25" x14ac:dyDescent="0.2">
      <c r="A10" s="59" t="s">
        <v>53</v>
      </c>
      <c r="B10" s="60">
        <f>[1]ОДДС!B9</f>
        <v>-105452</v>
      </c>
      <c r="C10" s="60">
        <f>[1]ОДДС!C9</f>
        <v>-116347</v>
      </c>
      <c r="D10" s="18"/>
    </row>
    <row r="11" spans="1:4" ht="14.25" x14ac:dyDescent="0.2">
      <c r="A11" s="59" t="s">
        <v>41</v>
      </c>
      <c r="B11" s="60">
        <f>[1]ОДДС!B10</f>
        <v>105129</v>
      </c>
      <c r="C11" s="60">
        <f>[1]ОДДС!C10</f>
        <v>84496</v>
      </c>
      <c r="D11" s="18"/>
    </row>
    <row r="12" spans="1:4" ht="14.25" x14ac:dyDescent="0.2">
      <c r="A12" s="59" t="s">
        <v>54</v>
      </c>
      <c r="B12" s="60">
        <f>[1]ОДДС!B11</f>
        <v>-10761</v>
      </c>
      <c r="C12" s="60">
        <f>[1]ОДДС!C11</f>
        <v>-11090</v>
      </c>
      <c r="D12" s="18"/>
    </row>
    <row r="13" spans="1:4" ht="14.25" x14ac:dyDescent="0.2">
      <c r="A13" s="59" t="s">
        <v>55</v>
      </c>
      <c r="B13" s="60">
        <f>[1]ОДДС!B12</f>
        <v>56377</v>
      </c>
      <c r="C13" s="60">
        <f>[1]ОДДС!C12</f>
        <v>42271</v>
      </c>
      <c r="D13" s="18"/>
    </row>
    <row r="14" spans="1:4" ht="14.25" x14ac:dyDescent="0.2">
      <c r="A14" s="61" t="s">
        <v>56</v>
      </c>
      <c r="B14" s="60">
        <f>[1]ОДДС!B13</f>
        <v>-313</v>
      </c>
      <c r="C14" s="60">
        <f>[1]ОДДС!C13</f>
        <v>1166</v>
      </c>
      <c r="D14" s="18"/>
    </row>
    <row r="15" spans="1:4" ht="28.5" x14ac:dyDescent="0.2">
      <c r="A15" s="62" t="s">
        <v>57</v>
      </c>
      <c r="B15" s="63">
        <f>[1]ОДДС!B14</f>
        <v>-254159</v>
      </c>
      <c r="C15" s="63">
        <f>[1]ОДДС!C14</f>
        <v>-212200</v>
      </c>
      <c r="D15" s="18"/>
    </row>
    <row r="16" spans="1:4" ht="15" x14ac:dyDescent="0.25">
      <c r="A16" s="62" t="s">
        <v>84</v>
      </c>
      <c r="B16" s="64">
        <f>SUM(B9:B15)</f>
        <v>204870</v>
      </c>
      <c r="C16" s="65">
        <f>SUM(C9:C15)</f>
        <v>239054</v>
      </c>
      <c r="D16" s="18"/>
    </row>
    <row r="17" spans="1:4" ht="15" x14ac:dyDescent="0.2">
      <c r="A17" s="66" t="s">
        <v>72</v>
      </c>
      <c r="B17" s="67"/>
      <c r="C17" s="67"/>
      <c r="D17" s="18"/>
    </row>
    <row r="18" spans="1:4" ht="14.25" x14ac:dyDescent="0.2">
      <c r="A18" s="62" t="s">
        <v>27</v>
      </c>
      <c r="B18" s="60">
        <f>[1]ОДДС!B17</f>
        <v>-97539</v>
      </c>
      <c r="C18" s="60">
        <f>[1]ОДДС!C17</f>
        <v>174043</v>
      </c>
      <c r="D18" s="18"/>
    </row>
    <row r="19" spans="1:4" ht="14.25" x14ac:dyDescent="0.2">
      <c r="A19" s="68" t="s">
        <v>31</v>
      </c>
      <c r="B19" s="60">
        <f>[1]ОДДС!B18</f>
        <v>-577637</v>
      </c>
      <c r="C19" s="60">
        <f>[1]ОДДС!C18</f>
        <v>-626130</v>
      </c>
      <c r="D19" s="18"/>
    </row>
    <row r="20" spans="1:4" ht="14.25" x14ac:dyDescent="0.2">
      <c r="A20" s="62" t="s">
        <v>29</v>
      </c>
      <c r="B20" s="60">
        <f>[1]ОДДС!B19</f>
        <v>0</v>
      </c>
      <c r="C20" s="60">
        <f>[1]ОДДС!C19</f>
        <v>-240</v>
      </c>
      <c r="D20" s="18"/>
    </row>
    <row r="21" spans="1:4" ht="14.25" x14ac:dyDescent="0.2">
      <c r="A21" s="62" t="s">
        <v>25</v>
      </c>
      <c r="B21" s="60">
        <f>[1]ОДДС!B20</f>
        <v>-109490</v>
      </c>
      <c r="C21" s="60">
        <f>[1]ОДДС!C20</f>
        <v>-31560</v>
      </c>
      <c r="D21" s="18"/>
    </row>
    <row r="22" spans="1:4" ht="15" x14ac:dyDescent="0.2">
      <c r="A22" s="66" t="s">
        <v>85</v>
      </c>
      <c r="B22" s="69">
        <f>[1]ОДДС!B21</f>
        <v>0</v>
      </c>
      <c r="C22" s="69">
        <f>[1]ОДДС!C21</f>
        <v>0</v>
      </c>
      <c r="D22" s="18"/>
    </row>
    <row r="23" spans="1:4" ht="14.25" x14ac:dyDescent="0.2">
      <c r="A23" s="62" t="s">
        <v>19</v>
      </c>
      <c r="B23" s="60">
        <f>[1]ОДДС!B22</f>
        <v>408329</v>
      </c>
      <c r="C23" s="60">
        <f>[1]ОДДС!C22</f>
        <v>216154</v>
      </c>
      <c r="D23" s="18"/>
    </row>
    <row r="24" spans="1:4" ht="14.25" x14ac:dyDescent="0.2">
      <c r="A24" s="62" t="s">
        <v>17</v>
      </c>
      <c r="B24" s="60">
        <f>[1]ОДДС!B23</f>
        <v>593756</v>
      </c>
      <c r="C24" s="60">
        <f>[1]ОДДС!C23</f>
        <v>741743</v>
      </c>
      <c r="D24" s="18"/>
    </row>
    <row r="25" spans="1:4" ht="14.25" x14ac:dyDescent="0.2">
      <c r="A25" s="68" t="s">
        <v>15</v>
      </c>
      <c r="B25" s="60">
        <f>[1]ОДДС!B24</f>
        <v>9592</v>
      </c>
      <c r="C25" s="60">
        <f>[1]ОДДС!C24</f>
        <v>-484</v>
      </c>
      <c r="D25" s="18"/>
    </row>
    <row r="26" spans="1:4" ht="15" thickBot="1" x14ac:dyDescent="0.25">
      <c r="A26" s="61" t="s">
        <v>14</v>
      </c>
      <c r="B26" s="70">
        <f>[1]ОДДС!B25</f>
        <v>-85063</v>
      </c>
      <c r="C26" s="70">
        <f>[1]ОДДС!C25</f>
        <v>-40852</v>
      </c>
      <c r="D26" s="18"/>
    </row>
    <row r="27" spans="1:4" ht="28.5" x14ac:dyDescent="0.25">
      <c r="A27" s="71" t="s">
        <v>86</v>
      </c>
      <c r="B27" s="72">
        <f>SUM(B16:B26)</f>
        <v>346818</v>
      </c>
      <c r="C27" s="72">
        <f>SUM(C16:C26)</f>
        <v>671728</v>
      </c>
      <c r="D27" s="18"/>
    </row>
    <row r="28" spans="1:4" ht="15" thickBot="1" x14ac:dyDescent="0.25">
      <c r="A28" s="73" t="s">
        <v>58</v>
      </c>
      <c r="B28" s="74">
        <f>[1]ОДДС!B27</f>
        <v>-2300</v>
      </c>
      <c r="C28" s="75">
        <f>[1]ОДДС!C27</f>
        <v>-2400</v>
      </c>
      <c r="D28" s="18"/>
    </row>
    <row r="29" spans="1:4" ht="15" x14ac:dyDescent="0.25">
      <c r="A29" s="73" t="s">
        <v>73</v>
      </c>
      <c r="B29" s="72">
        <f>SUM(B27:B28)</f>
        <v>344518</v>
      </c>
      <c r="C29" s="72">
        <f t="shared" ref="C29" si="0">SUM(C27:C28)</f>
        <v>669328</v>
      </c>
      <c r="D29" s="18"/>
    </row>
    <row r="30" spans="1:4" ht="15" x14ac:dyDescent="0.2">
      <c r="A30" s="57" t="s">
        <v>59</v>
      </c>
      <c r="B30" s="76"/>
      <c r="C30" s="76"/>
      <c r="D30" s="18"/>
    </row>
    <row r="31" spans="1:4" ht="14.25" x14ac:dyDescent="0.2">
      <c r="A31" s="59" t="s">
        <v>60</v>
      </c>
      <c r="B31" s="60">
        <f>[1]ОДДС!B30</f>
        <v>-19478</v>
      </c>
      <c r="C31" s="60">
        <f>[1]ОДДС!C30</f>
        <v>-53679</v>
      </c>
      <c r="D31" s="18"/>
    </row>
    <row r="32" spans="1:4" ht="14.25" x14ac:dyDescent="0.2">
      <c r="A32" s="77" t="s">
        <v>87</v>
      </c>
      <c r="B32" s="60">
        <f>[1]ОДДС!B31</f>
        <v>3</v>
      </c>
      <c r="C32" s="60">
        <f>[1]ОДДС!C31</f>
        <v>434</v>
      </c>
      <c r="D32" s="18"/>
    </row>
    <row r="33" spans="1:4" ht="14.25" x14ac:dyDescent="0.2">
      <c r="A33" s="77" t="s">
        <v>61</v>
      </c>
      <c r="B33" s="60">
        <f>[1]ОДДС!B32</f>
        <v>-518979</v>
      </c>
      <c r="C33" s="60">
        <f>[1]ОДДС!C32</f>
        <v>-814881</v>
      </c>
      <c r="D33" s="18"/>
    </row>
    <row r="34" spans="1:4" ht="14.25" x14ac:dyDescent="0.2">
      <c r="A34" s="77" t="s">
        <v>62</v>
      </c>
      <c r="B34" s="60">
        <f>[1]ОДДС!B33</f>
        <v>698574</v>
      </c>
      <c r="C34" s="60">
        <f>[1]ОДДС!C33</f>
        <v>676055</v>
      </c>
      <c r="D34" s="18"/>
    </row>
    <row r="35" spans="1:4" ht="15" x14ac:dyDescent="0.25">
      <c r="A35" s="78" t="s">
        <v>63</v>
      </c>
      <c r="B35" s="79">
        <f>SUM(B31:B34)</f>
        <v>160120</v>
      </c>
      <c r="C35" s="79">
        <f>SUM(C31:C34)</f>
        <v>-192071</v>
      </c>
      <c r="D35" s="18"/>
    </row>
    <row r="36" spans="1:4" ht="15" x14ac:dyDescent="0.2">
      <c r="A36" s="57" t="s">
        <v>88</v>
      </c>
      <c r="B36" s="76"/>
      <c r="C36" s="76"/>
      <c r="D36" s="18"/>
    </row>
    <row r="37" spans="1:4" ht="14.25" x14ac:dyDescent="0.2">
      <c r="A37" s="77" t="s">
        <v>89</v>
      </c>
      <c r="B37" s="80">
        <f>[1]ОДДС!B36</f>
        <v>110821</v>
      </c>
      <c r="C37" s="80">
        <f>[1]ОДДС!C36</f>
        <v>127333</v>
      </c>
      <c r="D37" s="18"/>
    </row>
    <row r="38" spans="1:4" ht="14.25" x14ac:dyDescent="0.2">
      <c r="A38" s="77" t="s">
        <v>64</v>
      </c>
      <c r="B38" s="80">
        <f>[1]ОДДС!B37</f>
        <v>-57767</v>
      </c>
      <c r="C38" s="80">
        <f>[1]ОДДС!C37</f>
        <v>-54060</v>
      </c>
      <c r="D38" s="18"/>
    </row>
    <row r="39" spans="1:4" ht="15" thickBot="1" x14ac:dyDescent="0.25">
      <c r="A39" s="59" t="s">
        <v>65</v>
      </c>
      <c r="B39" s="81">
        <f>[1]ОДДС!B38</f>
        <v>-210</v>
      </c>
      <c r="C39" s="81">
        <f>[1]ОДДС!C38</f>
        <v>-579</v>
      </c>
      <c r="D39" s="18"/>
    </row>
    <row r="40" spans="1:4" ht="15" x14ac:dyDescent="0.25">
      <c r="A40" s="82" t="s">
        <v>74</v>
      </c>
      <c r="B40" s="79">
        <f>SUM(B37:B39)</f>
        <v>52844</v>
      </c>
      <c r="C40" s="79">
        <f>SUM(C37:C39)</f>
        <v>72694</v>
      </c>
      <c r="D40" s="18"/>
    </row>
    <row r="41" spans="1:4" ht="28.5" x14ac:dyDescent="0.2">
      <c r="A41" s="83" t="s">
        <v>75</v>
      </c>
      <c r="B41" s="80">
        <f>[1]ОДДС!B40</f>
        <v>-20363</v>
      </c>
      <c r="C41" s="80">
        <f>[1]ОДДС!C40</f>
        <v>-15633</v>
      </c>
      <c r="D41" s="18"/>
    </row>
    <row r="42" spans="1:4" ht="15" x14ac:dyDescent="0.25">
      <c r="A42" s="84" t="s">
        <v>66</v>
      </c>
      <c r="B42" s="65">
        <f>B29+B35+B40+B41</f>
        <v>537119</v>
      </c>
      <c r="C42" s="65">
        <f>C29+C35+C40+C41</f>
        <v>534318</v>
      </c>
      <c r="D42" s="18"/>
    </row>
    <row r="43" spans="1:4" ht="14.25" x14ac:dyDescent="0.2">
      <c r="A43" s="85" t="s">
        <v>70</v>
      </c>
      <c r="B43" s="60">
        <f>[1]ОДДС!B42</f>
        <v>2766351</v>
      </c>
      <c r="C43" s="60">
        <f>[1]ОДДС!C42</f>
        <v>2524008</v>
      </c>
      <c r="D43" s="18"/>
    </row>
    <row r="44" spans="1:4" ht="15.75" thickBot="1" x14ac:dyDescent="0.3">
      <c r="A44" s="86" t="s">
        <v>71</v>
      </c>
      <c r="B44" s="79">
        <f>SUM(B42:B43)</f>
        <v>3303470</v>
      </c>
      <c r="C44" s="79">
        <f>SUM(C42:C43)</f>
        <v>3058326</v>
      </c>
      <c r="D44" s="18"/>
    </row>
    <row r="45" spans="1:4" ht="14.25" x14ac:dyDescent="0.2">
      <c r="A45" s="18"/>
      <c r="B45" s="18"/>
      <c r="C45" s="18"/>
      <c r="D45" s="18"/>
    </row>
    <row r="46" spans="1:4" ht="14.25" x14ac:dyDescent="0.2">
      <c r="A46" s="18"/>
      <c r="B46" s="18"/>
      <c r="C46" s="18"/>
      <c r="D46" s="18"/>
    </row>
    <row r="47" spans="1:4" ht="14.25" x14ac:dyDescent="0.2">
      <c r="A47" s="18"/>
      <c r="B47" s="18"/>
      <c r="C47" s="18"/>
      <c r="D47" s="18"/>
    </row>
    <row r="48" spans="1:4" ht="14.25" x14ac:dyDescent="0.2">
      <c r="A48" s="46"/>
      <c r="B48" s="47"/>
      <c r="C48" s="47"/>
      <c r="D48" s="18"/>
    </row>
    <row r="49" spans="1:4" ht="14.25" x14ac:dyDescent="0.2">
      <c r="A49" s="46" t="s">
        <v>81</v>
      </c>
      <c r="B49" s="47"/>
      <c r="C49" s="46" t="s">
        <v>81</v>
      </c>
      <c r="D49" s="18"/>
    </row>
    <row r="50" spans="1:4" ht="15" x14ac:dyDescent="0.25">
      <c r="A50" s="23" t="s">
        <v>82</v>
      </c>
      <c r="B50" s="49"/>
      <c r="C50" s="23" t="s">
        <v>132</v>
      </c>
      <c r="D50" s="18"/>
    </row>
    <row r="51" spans="1:4" ht="15" x14ac:dyDescent="0.25">
      <c r="A51" s="23" t="s">
        <v>76</v>
      </c>
      <c r="B51" s="49"/>
      <c r="C51" s="23" t="s">
        <v>131</v>
      </c>
      <c r="D51" s="18"/>
    </row>
    <row r="52" spans="1:4" ht="14.25" x14ac:dyDescent="0.2">
      <c r="A52" s="18"/>
      <c r="B52" s="18"/>
      <c r="C52" s="18"/>
      <c r="D52" s="18"/>
    </row>
    <row r="53" spans="1:4" ht="14.25" x14ac:dyDescent="0.2">
      <c r="A53" s="18"/>
      <c r="B53" s="18"/>
      <c r="C53" s="18"/>
      <c r="D53" s="18"/>
    </row>
    <row r="54" spans="1:4" ht="14.25" x14ac:dyDescent="0.2">
      <c r="A54" s="18"/>
      <c r="B54" s="18"/>
      <c r="C54" s="18"/>
      <c r="D54" s="18"/>
    </row>
  </sheetData>
  <mergeCells count="1">
    <mergeCell ref="A6:A7"/>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topLeftCell="A7" workbookViewId="0">
      <selection activeCell="G6" sqref="G6"/>
    </sheetView>
  </sheetViews>
  <sheetFormatPr defaultRowHeight="12.75" x14ac:dyDescent="0.2"/>
  <cols>
    <col min="1" max="1" width="39.140625" style="8" customWidth="1"/>
    <col min="2" max="2" width="14.42578125" style="8" customWidth="1"/>
    <col min="3" max="3" width="14.7109375" style="8" customWidth="1"/>
    <col min="4" max="4" width="14.140625" style="8" customWidth="1"/>
    <col min="5" max="5" width="13.5703125" style="8" customWidth="1"/>
    <col min="6" max="16384" width="9.140625" style="8"/>
  </cols>
  <sheetData>
    <row r="1" spans="1:4" ht="15" x14ac:dyDescent="0.25">
      <c r="A1" s="23" t="s">
        <v>77</v>
      </c>
      <c r="B1" s="18"/>
      <c r="C1" s="18"/>
      <c r="D1" s="18"/>
    </row>
    <row r="2" spans="1:4" ht="14.25" x14ac:dyDescent="0.2">
      <c r="A2" s="18"/>
      <c r="B2" s="18"/>
      <c r="C2" s="18"/>
      <c r="D2" s="18"/>
    </row>
    <row r="3" spans="1:4" ht="15" x14ac:dyDescent="0.2">
      <c r="A3" s="172" t="s">
        <v>90</v>
      </c>
      <c r="B3" s="173"/>
      <c r="C3" s="173"/>
      <c r="D3" s="29"/>
    </row>
    <row r="4" spans="1:4" ht="15" x14ac:dyDescent="0.25">
      <c r="A4" s="30" t="s">
        <v>134</v>
      </c>
      <c r="B4" s="31"/>
      <c r="C4" s="31"/>
      <c r="D4" s="29"/>
    </row>
    <row r="5" spans="1:4" ht="15" x14ac:dyDescent="0.2">
      <c r="A5" s="32"/>
      <c r="B5" s="31"/>
      <c r="C5" s="31"/>
      <c r="D5" s="29"/>
    </row>
    <row r="6" spans="1:4" ht="30" x14ac:dyDescent="0.2">
      <c r="A6" s="33"/>
      <c r="B6" s="51" t="s">
        <v>4</v>
      </c>
      <c r="C6" s="51" t="s">
        <v>5</v>
      </c>
      <c r="D6" s="51" t="s">
        <v>67</v>
      </c>
    </row>
    <row r="7" spans="1:4" ht="15.75" thickBot="1" x14ac:dyDescent="0.25">
      <c r="A7" s="33"/>
      <c r="B7" s="34" t="s">
        <v>12</v>
      </c>
      <c r="C7" s="34" t="s">
        <v>12</v>
      </c>
      <c r="D7" s="34" t="s">
        <v>12</v>
      </c>
    </row>
    <row r="8" spans="1:4" ht="15" x14ac:dyDescent="0.2">
      <c r="A8" s="33"/>
      <c r="B8" s="35"/>
      <c r="C8" s="35"/>
      <c r="D8" s="35"/>
    </row>
    <row r="9" spans="1:4" ht="15" x14ac:dyDescent="0.2">
      <c r="A9" s="36" t="s">
        <v>93</v>
      </c>
      <c r="B9" s="28">
        <v>1080814</v>
      </c>
      <c r="C9" s="28">
        <v>56348</v>
      </c>
      <c r="D9" s="28">
        <f>SUM(B9:C9)</f>
        <v>1137162</v>
      </c>
    </row>
    <row r="10" spans="1:4" ht="14.25" x14ac:dyDescent="0.2">
      <c r="A10" s="37" t="s">
        <v>68</v>
      </c>
      <c r="B10" s="16">
        <v>0</v>
      </c>
      <c r="C10" s="16">
        <v>0</v>
      </c>
      <c r="D10" s="28">
        <f t="shared" ref="D10:D13" si="0">SUM(B10:C10)</f>
        <v>0</v>
      </c>
    </row>
    <row r="11" spans="1:4" ht="28.5" x14ac:dyDescent="0.2">
      <c r="A11" s="38" t="s">
        <v>91</v>
      </c>
      <c r="B11" s="16">
        <v>0</v>
      </c>
      <c r="C11" s="16">
        <f>[1]капитал!C11</f>
        <v>38110</v>
      </c>
      <c r="D11" s="15">
        <f>[1]капитал!D11</f>
        <v>38110</v>
      </c>
    </row>
    <row r="12" spans="1:4" ht="14.25" x14ac:dyDescent="0.2">
      <c r="A12" s="37" t="s">
        <v>69</v>
      </c>
      <c r="B12" s="16">
        <v>0</v>
      </c>
      <c r="C12" s="16">
        <f>[1]капитал!C12</f>
        <v>304</v>
      </c>
      <c r="D12" s="16">
        <f>[1]капитал!D12</f>
        <v>304</v>
      </c>
    </row>
    <row r="13" spans="1:4" ht="42.75" x14ac:dyDescent="0.2">
      <c r="A13" s="39" t="s">
        <v>92</v>
      </c>
      <c r="B13" s="16">
        <v>0</v>
      </c>
      <c r="C13" s="16">
        <v>0</v>
      </c>
      <c r="D13" s="16">
        <f t="shared" si="0"/>
        <v>0</v>
      </c>
    </row>
    <row r="14" spans="1:4" ht="15" x14ac:dyDescent="0.25">
      <c r="A14" s="40" t="s">
        <v>135</v>
      </c>
      <c r="B14" s="41">
        <f>SUM(B9:B13)</f>
        <v>1080814</v>
      </c>
      <c r="C14" s="42">
        <f>SUM(C9:C13)</f>
        <v>94762</v>
      </c>
      <c r="D14" s="41">
        <f>SUM(B14:C14)</f>
        <v>1175576</v>
      </c>
    </row>
    <row r="15" spans="1:4" ht="15.75" thickBot="1" x14ac:dyDescent="0.3">
      <c r="A15" s="43" t="s">
        <v>94</v>
      </c>
      <c r="B15" s="44">
        <v>1126356</v>
      </c>
      <c r="C15" s="44">
        <v>186418</v>
      </c>
      <c r="D15" s="44">
        <f t="shared" ref="D15:D19" si="1">SUM(B15:C15)</f>
        <v>1312774</v>
      </c>
    </row>
    <row r="16" spans="1:4" ht="14.25" x14ac:dyDescent="0.2">
      <c r="A16" s="37" t="s">
        <v>68</v>
      </c>
      <c r="B16" s="16">
        <v>0</v>
      </c>
      <c r="C16" s="16">
        <v>0</v>
      </c>
      <c r="D16" s="28">
        <f t="shared" si="1"/>
        <v>0</v>
      </c>
    </row>
    <row r="17" spans="1:4" ht="28.5" x14ac:dyDescent="0.2">
      <c r="A17" s="38" t="s">
        <v>91</v>
      </c>
      <c r="B17" s="16">
        <v>0</v>
      </c>
      <c r="C17" s="16">
        <f>[1]капитал!C17</f>
        <v>54412</v>
      </c>
      <c r="D17" s="15">
        <f>[1]капитал!D17</f>
        <v>54412</v>
      </c>
    </row>
    <row r="18" spans="1:4" ht="14.25" x14ac:dyDescent="0.2">
      <c r="A18" s="37" t="s">
        <v>69</v>
      </c>
      <c r="B18" s="16">
        <v>0</v>
      </c>
      <c r="C18" s="16">
        <v>0</v>
      </c>
      <c r="D18" s="16">
        <f t="shared" si="1"/>
        <v>0</v>
      </c>
    </row>
    <row r="19" spans="1:4" ht="42.75" x14ac:dyDescent="0.2">
      <c r="A19" s="39" t="s">
        <v>92</v>
      </c>
      <c r="B19" s="16">
        <v>0</v>
      </c>
      <c r="C19" s="16">
        <v>0</v>
      </c>
      <c r="D19" s="16">
        <f t="shared" si="1"/>
        <v>0</v>
      </c>
    </row>
    <row r="20" spans="1:4" ht="15.75" thickBot="1" x14ac:dyDescent="0.25">
      <c r="A20" s="43" t="s">
        <v>125</v>
      </c>
      <c r="B20" s="45">
        <f>SUM(B15:B19)</f>
        <v>1126356</v>
      </c>
      <c r="C20" s="45">
        <f t="shared" ref="C20" si="2">SUM(C15:C19)</f>
        <v>240830</v>
      </c>
      <c r="D20" s="45">
        <f>SUM(B20:C20)</f>
        <v>1367186</v>
      </c>
    </row>
    <row r="21" spans="1:4" ht="14.25" x14ac:dyDescent="0.2">
      <c r="A21" s="18"/>
      <c r="B21" s="18"/>
      <c r="C21" s="18"/>
      <c r="D21" s="18"/>
    </row>
    <row r="22" spans="1:4" ht="14.25" x14ac:dyDescent="0.2">
      <c r="A22" s="18"/>
      <c r="B22" s="18"/>
      <c r="C22" s="18"/>
      <c r="D22" s="18"/>
    </row>
    <row r="23" spans="1:4" ht="14.25" x14ac:dyDescent="0.2">
      <c r="A23" s="46" t="s">
        <v>81</v>
      </c>
      <c r="B23" s="47"/>
      <c r="C23" s="48"/>
      <c r="D23" s="18"/>
    </row>
    <row r="24" spans="1:4" ht="15" x14ac:dyDescent="0.25">
      <c r="A24" s="23" t="s">
        <v>82</v>
      </c>
      <c r="B24" s="49"/>
      <c r="C24" s="23" t="s">
        <v>132</v>
      </c>
      <c r="D24" s="50"/>
    </row>
    <row r="25" spans="1:4" ht="15" x14ac:dyDescent="0.25">
      <c r="A25" s="23" t="s">
        <v>76</v>
      </c>
      <c r="B25" s="49"/>
      <c r="C25" s="23" t="s">
        <v>131</v>
      </c>
      <c r="D25" s="18"/>
    </row>
    <row r="26" spans="1:4" ht="14.25" x14ac:dyDescent="0.2">
      <c r="A26" s="18"/>
      <c r="B26" s="18"/>
      <c r="C26" s="18"/>
      <c r="D26" s="18"/>
    </row>
  </sheetData>
  <mergeCells count="1">
    <mergeCell ref="A3:C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workbookViewId="0">
      <selection activeCell="A26" sqref="A26"/>
    </sheetView>
  </sheetViews>
  <sheetFormatPr defaultRowHeight="12.75" x14ac:dyDescent="0.2"/>
  <cols>
    <col min="1" max="1" width="150.7109375" customWidth="1"/>
  </cols>
  <sheetData>
    <row r="1" spans="1:1" ht="14.25" x14ac:dyDescent="0.2">
      <c r="A1" s="19" t="s">
        <v>102</v>
      </c>
    </row>
    <row r="2" spans="1:1" ht="14.25" x14ac:dyDescent="0.2">
      <c r="A2" s="20" t="s">
        <v>103</v>
      </c>
    </row>
    <row r="3" spans="1:1" ht="14.25" x14ac:dyDescent="0.2">
      <c r="A3" s="20" t="s">
        <v>104</v>
      </c>
    </row>
    <row r="4" spans="1:1" ht="14.25" x14ac:dyDescent="0.2">
      <c r="A4" s="20" t="s">
        <v>98</v>
      </c>
    </row>
    <row r="5" spans="1:1" ht="14.25" x14ac:dyDescent="0.2">
      <c r="A5" s="20" t="s">
        <v>136</v>
      </c>
    </row>
    <row r="6" spans="1:1" ht="14.25" x14ac:dyDescent="0.2">
      <c r="A6" s="21"/>
    </row>
    <row r="7" spans="1:1" ht="21" customHeight="1" x14ac:dyDescent="0.2">
      <c r="A7" s="22" t="s">
        <v>137</v>
      </c>
    </row>
    <row r="8" spans="1:1" ht="15.75" customHeight="1" x14ac:dyDescent="0.2">
      <c r="A8" s="22" t="s">
        <v>99</v>
      </c>
    </row>
    <row r="9" spans="1:1" ht="36.75" customHeight="1" x14ac:dyDescent="0.2">
      <c r="A9" s="22" t="s">
        <v>100</v>
      </c>
    </row>
    <row r="10" spans="1:1" ht="22.5" customHeight="1" x14ac:dyDescent="0.2">
      <c r="A10" s="22" t="s">
        <v>101</v>
      </c>
    </row>
    <row r="11" spans="1:1" s="17" customFormat="1" ht="30.75" customHeight="1" x14ac:dyDescent="0.2">
      <c r="A11" s="24" t="s">
        <v>138</v>
      </c>
    </row>
    <row r="12" spans="1:1" s="17" customFormat="1" ht="18" customHeight="1" x14ac:dyDescent="0.2">
      <c r="A12" s="18" t="s">
        <v>139</v>
      </c>
    </row>
    <row r="13" spans="1:1" s="17" customFormat="1" ht="30.75" customHeight="1" x14ac:dyDescent="0.2">
      <c r="A13" s="24" t="s">
        <v>140</v>
      </c>
    </row>
    <row r="14" spans="1:1" ht="31.5" customHeight="1" x14ac:dyDescent="0.2">
      <c r="A14" s="24" t="s">
        <v>141</v>
      </c>
    </row>
    <row r="15" spans="1:1" ht="22.5" customHeight="1" x14ac:dyDescent="0.2">
      <c r="A15" s="22" t="s">
        <v>142</v>
      </c>
    </row>
    <row r="16" spans="1:1" ht="31.5" customHeight="1" x14ac:dyDescent="0.2">
      <c r="A16" s="22" t="s">
        <v>143</v>
      </c>
    </row>
    <row r="17" spans="1:1" ht="27" customHeight="1" x14ac:dyDescent="0.2">
      <c r="A17" s="22" t="s">
        <v>144</v>
      </c>
    </row>
    <row r="18" spans="1:1" ht="30.75" customHeight="1" x14ac:dyDescent="0.2">
      <c r="A18" s="22" t="s">
        <v>145</v>
      </c>
    </row>
    <row r="19" spans="1:1" ht="28.5" customHeight="1" x14ac:dyDescent="0.2">
      <c r="A19" s="22" t="s">
        <v>146</v>
      </c>
    </row>
    <row r="20" spans="1:1" ht="27.75" customHeight="1" x14ac:dyDescent="0.2">
      <c r="A20" s="22" t="s">
        <v>147</v>
      </c>
    </row>
    <row r="21" spans="1:1" ht="26.25" customHeight="1" x14ac:dyDescent="0.2">
      <c r="A21" s="22" t="s">
        <v>148</v>
      </c>
    </row>
    <row r="22" spans="1:1" ht="30.75" customHeight="1" x14ac:dyDescent="0.2">
      <c r="A22" s="22" t="s">
        <v>149</v>
      </c>
    </row>
    <row r="23" spans="1:1" ht="29.25" customHeight="1" x14ac:dyDescent="0.2">
      <c r="A23" s="22" t="s">
        <v>150</v>
      </c>
    </row>
    <row r="24" spans="1:1" ht="28.5" customHeight="1" x14ac:dyDescent="0.2">
      <c r="A24" s="22" t="s">
        <v>151</v>
      </c>
    </row>
    <row r="25" spans="1:1" ht="26.25" customHeight="1" x14ac:dyDescent="0.2">
      <c r="A25" s="22" t="s">
        <v>152</v>
      </c>
    </row>
    <row r="26" spans="1:1" ht="33.75" customHeight="1" x14ac:dyDescent="0.2">
      <c r="A26" s="22" t="s">
        <v>153</v>
      </c>
    </row>
    <row r="27" spans="1:1" ht="26.25" customHeight="1" x14ac:dyDescent="0.2">
      <c r="A27" s="22" t="s">
        <v>154</v>
      </c>
    </row>
    <row r="28" spans="1:1" ht="28.5" customHeight="1" x14ac:dyDescent="0.2">
      <c r="A28" s="22" t="s">
        <v>155</v>
      </c>
    </row>
    <row r="29" spans="1:1" ht="45" customHeight="1" x14ac:dyDescent="0.2">
      <c r="A29" s="22" t="s">
        <v>156</v>
      </c>
    </row>
    <row r="30" spans="1:1" ht="45" customHeight="1" x14ac:dyDescent="0.2">
      <c r="A30" s="22" t="s">
        <v>157</v>
      </c>
    </row>
    <row r="31" spans="1:1" ht="14.25" x14ac:dyDescent="0.2">
      <c r="A31" s="22"/>
    </row>
    <row r="32" spans="1:1" ht="14.25" x14ac:dyDescent="0.2">
      <c r="A32" s="22"/>
    </row>
    <row r="33" spans="1:8" ht="14.25" x14ac:dyDescent="0.2">
      <c r="A33" s="22"/>
    </row>
    <row r="34" spans="1:8" ht="35.25" customHeight="1" x14ac:dyDescent="0.2">
      <c r="A34" s="22"/>
      <c r="E34" s="9"/>
    </row>
    <row r="35" spans="1:8" ht="15" x14ac:dyDescent="0.25">
      <c r="A35" s="23" t="s">
        <v>82</v>
      </c>
      <c r="B35" s="2"/>
      <c r="C35" s="4"/>
      <c r="D35" s="8"/>
      <c r="E35" s="8"/>
    </row>
    <row r="36" spans="1:8" ht="15" x14ac:dyDescent="0.25">
      <c r="A36" s="23" t="s">
        <v>76</v>
      </c>
      <c r="B36" s="2"/>
      <c r="C36" s="4"/>
      <c r="D36" s="8"/>
      <c r="E36" s="8"/>
    </row>
    <row r="37" spans="1:8" ht="15.75" x14ac:dyDescent="0.2">
      <c r="A37" s="22"/>
      <c r="H37" s="9"/>
    </row>
    <row r="38" spans="1:8" ht="14.25" x14ac:dyDescent="0.2">
      <c r="A38" s="22"/>
    </row>
    <row r="39" spans="1:8" ht="15" x14ac:dyDescent="0.25">
      <c r="A39" s="23" t="str">
        <f>CE!C24</f>
        <v>Ms. M. Rayinbekova</v>
      </c>
      <c r="B39" s="8"/>
    </row>
    <row r="40" spans="1:8" ht="15" x14ac:dyDescent="0.25">
      <c r="A40" s="23" t="str">
        <f>CE!C25</f>
        <v xml:space="preserve">Acting Chief Accountant </v>
      </c>
      <c r="B40" s="8"/>
    </row>
    <row r="41" spans="1:8" ht="14.25" x14ac:dyDescent="0.2">
      <c r="A41" s="18"/>
    </row>
    <row r="42" spans="1:8" ht="14.25" x14ac:dyDescent="0.2">
      <c r="A42" s="18"/>
    </row>
    <row r="43" spans="1:8" ht="14.25" x14ac:dyDescent="0.2">
      <c r="A43" s="18"/>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opLeftCell="A16" workbookViewId="0">
      <selection activeCell="A35" sqref="A35"/>
    </sheetView>
  </sheetViews>
  <sheetFormatPr defaultRowHeight="12.75" x14ac:dyDescent="0.2"/>
  <cols>
    <col min="1" max="1" width="10.140625" customWidth="1"/>
    <col min="2" max="2" width="44.28515625" customWidth="1"/>
    <col min="3" max="3" width="48.5703125" customWidth="1"/>
    <col min="4" max="4" width="22.42578125" customWidth="1"/>
    <col min="5" max="5" width="27.85546875" customWidth="1"/>
  </cols>
  <sheetData>
    <row r="1" spans="1:5" ht="14.25" x14ac:dyDescent="0.2">
      <c r="A1" s="18"/>
      <c r="B1" s="18"/>
      <c r="C1" s="18" t="s">
        <v>105</v>
      </c>
      <c r="D1" s="18"/>
      <c r="E1" s="18"/>
    </row>
    <row r="2" spans="1:5" ht="14.25" x14ac:dyDescent="0.2">
      <c r="A2" s="18"/>
      <c r="B2" s="18"/>
      <c r="C2" s="18" t="s">
        <v>106</v>
      </c>
      <c r="D2" s="18"/>
      <c r="E2" s="18"/>
    </row>
    <row r="3" spans="1:5" ht="14.25" x14ac:dyDescent="0.2">
      <c r="A3" s="18"/>
      <c r="B3" s="18"/>
      <c r="C3" s="18" t="s">
        <v>107</v>
      </c>
      <c r="D3" s="18"/>
      <c r="E3" s="18"/>
    </row>
    <row r="4" spans="1:5" ht="14.25" x14ac:dyDescent="0.2">
      <c r="A4" s="18"/>
      <c r="B4" s="18"/>
      <c r="C4" s="25" t="s">
        <v>114</v>
      </c>
      <c r="D4" s="18"/>
      <c r="E4" s="18"/>
    </row>
    <row r="5" spans="1:5" ht="14.25" x14ac:dyDescent="0.2">
      <c r="A5" s="18"/>
      <c r="B5" s="18"/>
      <c r="C5" s="18" t="s">
        <v>115</v>
      </c>
      <c r="D5" s="18"/>
      <c r="E5" s="18"/>
    </row>
    <row r="6" spans="1:5" ht="14.25" x14ac:dyDescent="0.2">
      <c r="A6" s="18"/>
      <c r="B6" s="18"/>
      <c r="C6" s="18"/>
      <c r="D6" s="18"/>
      <c r="E6" s="18"/>
    </row>
    <row r="7" spans="1:5" ht="14.25" x14ac:dyDescent="0.2">
      <c r="A7" s="18"/>
      <c r="B7" s="176" t="s">
        <v>108</v>
      </c>
      <c r="C7" s="176"/>
      <c r="D7" s="18"/>
      <c r="E7" s="18"/>
    </row>
    <row r="8" spans="1:5" ht="14.25" x14ac:dyDescent="0.2">
      <c r="A8" s="18"/>
      <c r="B8" s="177" t="s">
        <v>116</v>
      </c>
      <c r="C8" s="177"/>
      <c r="D8" s="18"/>
      <c r="E8" s="18"/>
    </row>
    <row r="9" spans="1:5" ht="14.25" x14ac:dyDescent="0.2">
      <c r="A9" s="18"/>
      <c r="B9" s="177" t="s">
        <v>117</v>
      </c>
      <c r="C9" s="177"/>
      <c r="D9" s="18"/>
      <c r="E9" s="18"/>
    </row>
    <row r="10" spans="1:5" ht="14.25" x14ac:dyDescent="0.2">
      <c r="A10" s="18"/>
      <c r="B10" s="18"/>
      <c r="C10" s="18"/>
      <c r="D10" s="18"/>
      <c r="E10" s="18"/>
    </row>
    <row r="11" spans="1:5" ht="14.25" x14ac:dyDescent="0.2">
      <c r="A11" s="21" t="s">
        <v>96</v>
      </c>
      <c r="B11" s="18"/>
      <c r="C11" s="18"/>
      <c r="D11" s="18"/>
      <c r="E11" s="18"/>
    </row>
    <row r="12" spans="1:5" ht="14.25" x14ac:dyDescent="0.2">
      <c r="A12" s="21" t="s">
        <v>97</v>
      </c>
      <c r="B12" s="18"/>
      <c r="C12" s="18"/>
      <c r="D12" s="18"/>
      <c r="E12" s="18"/>
    </row>
    <row r="13" spans="1:5" ht="14.25" x14ac:dyDescent="0.2">
      <c r="A13" s="21" t="s">
        <v>98</v>
      </c>
      <c r="B13" s="18"/>
      <c r="C13" s="18"/>
      <c r="D13" s="18"/>
      <c r="E13" s="18"/>
    </row>
    <row r="14" spans="1:5" ht="14.25" x14ac:dyDescent="0.2">
      <c r="A14" s="21" t="s">
        <v>158</v>
      </c>
      <c r="B14" s="18"/>
      <c r="C14" s="18"/>
      <c r="D14" s="18"/>
      <c r="E14" s="18"/>
    </row>
    <row r="15" spans="1:5" s="17" customFormat="1" ht="14.25" x14ac:dyDescent="0.2">
      <c r="A15" s="21" t="s">
        <v>160</v>
      </c>
      <c r="B15" s="18"/>
      <c r="C15" s="18"/>
      <c r="D15" s="18"/>
      <c r="E15" s="18"/>
    </row>
    <row r="16" spans="1:5" ht="14.25" x14ac:dyDescent="0.2">
      <c r="A16" s="18"/>
      <c r="B16" s="18"/>
      <c r="C16" s="18"/>
      <c r="D16" s="18"/>
      <c r="E16" s="18"/>
    </row>
    <row r="17" spans="1:5" ht="14.25" x14ac:dyDescent="0.2">
      <c r="A17" s="18"/>
      <c r="B17" s="18"/>
      <c r="C17" s="18"/>
      <c r="D17" s="18"/>
      <c r="E17" s="18"/>
    </row>
    <row r="18" spans="1:5" ht="14.25" x14ac:dyDescent="0.2">
      <c r="A18" s="174" t="s">
        <v>109</v>
      </c>
      <c r="B18" s="174"/>
      <c r="C18" s="174"/>
      <c r="D18" s="174" t="s">
        <v>110</v>
      </c>
      <c r="E18" s="174" t="s">
        <v>111</v>
      </c>
    </row>
    <row r="19" spans="1:5" x14ac:dyDescent="0.2">
      <c r="A19" s="174" t="s">
        <v>159</v>
      </c>
      <c r="B19" s="175" t="s">
        <v>122</v>
      </c>
      <c r="C19" s="175" t="s">
        <v>123</v>
      </c>
      <c r="D19" s="174"/>
      <c r="E19" s="174"/>
    </row>
    <row r="20" spans="1:5" x14ac:dyDescent="0.2">
      <c r="A20" s="174"/>
      <c r="B20" s="175" t="s">
        <v>118</v>
      </c>
      <c r="C20" s="175" t="s">
        <v>119</v>
      </c>
      <c r="D20" s="174"/>
      <c r="E20" s="174"/>
    </row>
    <row r="21" spans="1:5" ht="50.25" customHeight="1" x14ac:dyDescent="0.2">
      <c r="A21" s="174"/>
      <c r="B21" s="175" t="s">
        <v>120</v>
      </c>
      <c r="C21" s="175"/>
      <c r="D21" s="174"/>
      <c r="E21" s="174"/>
    </row>
    <row r="22" spans="1:5" ht="54" customHeight="1" x14ac:dyDescent="0.2">
      <c r="A22" s="174"/>
      <c r="B22" s="175" t="s">
        <v>121</v>
      </c>
      <c r="C22" s="175"/>
      <c r="D22" s="174"/>
      <c r="E22" s="174"/>
    </row>
    <row r="23" spans="1:5" ht="14.25" x14ac:dyDescent="0.2">
      <c r="A23" s="26">
        <v>1</v>
      </c>
      <c r="B23" s="26">
        <v>2</v>
      </c>
      <c r="C23" s="26">
        <v>3</v>
      </c>
      <c r="D23" s="26">
        <v>4</v>
      </c>
      <c r="E23" s="26">
        <v>5</v>
      </c>
    </row>
    <row r="24" spans="1:5" ht="14.25" x14ac:dyDescent="0.2">
      <c r="A24" s="26" t="s">
        <v>112</v>
      </c>
      <c r="B24" s="26" t="s">
        <v>124</v>
      </c>
      <c r="C24" s="27">
        <v>0.97965599999999997</v>
      </c>
      <c r="D24" s="26" t="s">
        <v>113</v>
      </c>
      <c r="E24" s="26" t="s">
        <v>113</v>
      </c>
    </row>
    <row r="25" spans="1:5" ht="14.25" x14ac:dyDescent="0.2">
      <c r="A25" s="18"/>
      <c r="B25" s="18"/>
      <c r="C25" s="18"/>
      <c r="D25" s="18"/>
      <c r="E25" s="18"/>
    </row>
    <row r="26" spans="1:5" ht="14.25" x14ac:dyDescent="0.2">
      <c r="A26" s="18"/>
      <c r="B26" s="18"/>
      <c r="C26" s="18"/>
      <c r="D26" s="18"/>
      <c r="E26" s="18"/>
    </row>
    <row r="27" spans="1:5" ht="14.25" x14ac:dyDescent="0.2">
      <c r="A27" s="18"/>
      <c r="B27" s="18"/>
      <c r="C27" s="18"/>
      <c r="D27" s="18"/>
      <c r="E27" s="18"/>
    </row>
    <row r="28" spans="1:5" ht="14.25" x14ac:dyDescent="0.2">
      <c r="A28" s="18"/>
      <c r="B28" s="18"/>
      <c r="C28" s="18"/>
      <c r="D28" s="18"/>
      <c r="E28" s="18"/>
    </row>
    <row r="29" spans="1:5" ht="15" x14ac:dyDescent="0.25">
      <c r="A29" s="23" t="s">
        <v>82</v>
      </c>
      <c r="B29" s="18"/>
      <c r="C29" s="18"/>
      <c r="D29" s="18"/>
      <c r="E29" s="18"/>
    </row>
    <row r="30" spans="1:5" ht="15" x14ac:dyDescent="0.25">
      <c r="A30" s="23" t="s">
        <v>76</v>
      </c>
      <c r="B30" s="18"/>
      <c r="C30" s="18"/>
      <c r="D30" s="18"/>
      <c r="E30" s="18"/>
    </row>
    <row r="31" spans="1:5" ht="14.25" x14ac:dyDescent="0.2">
      <c r="A31" s="22"/>
      <c r="B31" s="18"/>
      <c r="C31" s="18"/>
      <c r="D31" s="18"/>
      <c r="E31" s="18"/>
    </row>
    <row r="32" spans="1:5" ht="14.25" x14ac:dyDescent="0.2">
      <c r="A32" s="22"/>
      <c r="B32" s="18"/>
      <c r="C32" s="18"/>
      <c r="D32" s="18"/>
      <c r="E32" s="18"/>
    </row>
    <row r="33" spans="1:5" ht="15" x14ac:dyDescent="0.25">
      <c r="A33" s="23" t="str">
        <f>Notes!A39</f>
        <v>Ms. M. Rayinbekova</v>
      </c>
      <c r="B33" s="18"/>
      <c r="C33" s="18"/>
      <c r="D33" s="18"/>
      <c r="E33" s="18"/>
    </row>
    <row r="34" spans="1:5" ht="15" x14ac:dyDescent="0.25">
      <c r="A34" s="23" t="str">
        <f>Notes!A40</f>
        <v xml:space="preserve">Acting Chief Accountant </v>
      </c>
      <c r="B34" s="18"/>
      <c r="C34" s="18"/>
      <c r="D34" s="18"/>
      <c r="E34" s="18"/>
    </row>
  </sheetData>
  <mergeCells count="9">
    <mergeCell ref="E18:E22"/>
    <mergeCell ref="A19:A22"/>
    <mergeCell ref="B19:B22"/>
    <mergeCell ref="C19:C22"/>
    <mergeCell ref="B7:C7"/>
    <mergeCell ref="B9:C9"/>
    <mergeCell ref="B8:C8"/>
    <mergeCell ref="A18:C18"/>
    <mergeCell ref="D18:D2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tabSelected="1" workbookViewId="0">
      <selection activeCell="A29" sqref="A29"/>
    </sheetView>
  </sheetViews>
  <sheetFormatPr defaultRowHeight="12.75" x14ac:dyDescent="0.2"/>
  <cols>
    <col min="1" max="1" width="53.42578125" customWidth="1"/>
    <col min="2" max="2" width="22.85546875" customWidth="1"/>
    <col min="3" max="3" width="25.28515625" customWidth="1"/>
  </cols>
  <sheetData>
    <row r="1" spans="1:3" ht="15.75" x14ac:dyDescent="0.2">
      <c r="A1" s="178" t="s">
        <v>161</v>
      </c>
      <c r="B1" s="178"/>
      <c r="C1" s="178"/>
    </row>
    <row r="2" spans="1:3" ht="15.75" x14ac:dyDescent="0.2">
      <c r="A2" s="178" t="s">
        <v>162</v>
      </c>
      <c r="B2" s="178"/>
      <c r="C2" s="178"/>
    </row>
    <row r="3" spans="1:3" ht="15.75" x14ac:dyDescent="0.2">
      <c r="A3" s="178" t="s">
        <v>186</v>
      </c>
      <c r="B3" s="179"/>
      <c r="C3" s="179"/>
    </row>
    <row r="4" spans="1:3" ht="15.75" x14ac:dyDescent="0.2">
      <c r="A4" s="178" t="s">
        <v>187</v>
      </c>
      <c r="B4" s="179"/>
      <c r="C4" s="179"/>
    </row>
    <row r="5" spans="1:3" ht="15.75" x14ac:dyDescent="0.2">
      <c r="A5" s="178" t="s">
        <v>163</v>
      </c>
      <c r="B5" s="179"/>
      <c r="C5" s="179"/>
    </row>
    <row r="6" spans="1:3" ht="16.5" thickBot="1" x14ac:dyDescent="0.25">
      <c r="A6" s="159"/>
      <c r="B6" s="159"/>
      <c r="C6" s="160"/>
    </row>
    <row r="7" spans="1:3" ht="67.5" customHeight="1" x14ac:dyDescent="0.2">
      <c r="A7" s="161" t="s">
        <v>164</v>
      </c>
      <c r="B7" s="162" t="s">
        <v>165</v>
      </c>
      <c r="C7" s="162" t="s">
        <v>166</v>
      </c>
    </row>
    <row r="8" spans="1:3" ht="34.5" customHeight="1" x14ac:dyDescent="0.2">
      <c r="A8" s="163" t="s">
        <v>167</v>
      </c>
      <c r="B8" s="164" t="s">
        <v>168</v>
      </c>
      <c r="C8" s="165">
        <v>0.129</v>
      </c>
    </row>
    <row r="9" spans="1:3" ht="46.5" customHeight="1" x14ac:dyDescent="0.2">
      <c r="A9" s="163" t="s">
        <v>169</v>
      </c>
      <c r="B9" s="164" t="s">
        <v>170</v>
      </c>
      <c r="C9" s="165">
        <v>5.7000000000000002E-2</v>
      </c>
    </row>
    <row r="10" spans="1:3" ht="38.25" customHeight="1" x14ac:dyDescent="0.2">
      <c r="A10" s="163" t="s">
        <v>171</v>
      </c>
      <c r="B10" s="164" t="s">
        <v>172</v>
      </c>
      <c r="C10" s="165">
        <v>7.0000000000000001E-3</v>
      </c>
    </row>
    <row r="11" spans="1:3" ht="45.75" customHeight="1" x14ac:dyDescent="0.2">
      <c r="A11" s="163" t="s">
        <v>173</v>
      </c>
      <c r="B11" s="164" t="s">
        <v>170</v>
      </c>
      <c r="C11" s="165">
        <v>0</v>
      </c>
    </row>
    <row r="12" spans="1:3" ht="14.25" x14ac:dyDescent="0.2">
      <c r="A12" s="166" t="s">
        <v>174</v>
      </c>
      <c r="B12" s="164" t="s">
        <v>175</v>
      </c>
      <c r="C12" s="165">
        <v>0.16700000000000001</v>
      </c>
    </row>
    <row r="13" spans="1:3" ht="14.25" x14ac:dyDescent="0.2">
      <c r="A13" s="166" t="s">
        <v>176</v>
      </c>
      <c r="B13" s="164" t="s">
        <v>177</v>
      </c>
      <c r="C13" s="165">
        <v>0.14699999999999999</v>
      </c>
    </row>
    <row r="14" spans="1:3" ht="14.25" x14ac:dyDescent="0.2">
      <c r="A14" s="166" t="s">
        <v>178</v>
      </c>
      <c r="B14" s="164" t="s">
        <v>179</v>
      </c>
      <c r="C14" s="165">
        <v>0.10199999999999999</v>
      </c>
    </row>
    <row r="15" spans="1:3" ht="14.25" x14ac:dyDescent="0.2">
      <c r="A15" s="166" t="s">
        <v>180</v>
      </c>
      <c r="B15" s="164" t="s">
        <v>181</v>
      </c>
      <c r="C15" s="165">
        <v>0.59499999999999997</v>
      </c>
    </row>
    <row r="16" spans="1:3" ht="42.75" customHeight="1" x14ac:dyDescent="0.2">
      <c r="A16" s="167" t="s">
        <v>182</v>
      </c>
      <c r="B16" s="168" t="s">
        <v>168</v>
      </c>
      <c r="C16" s="169">
        <v>2.8E-3</v>
      </c>
    </row>
    <row r="17" spans="1:3" ht="41.25" customHeight="1" x14ac:dyDescent="0.2">
      <c r="A17" s="167" t="s">
        <v>183</v>
      </c>
      <c r="B17" s="168" t="s">
        <v>168</v>
      </c>
      <c r="C17" s="169">
        <v>1.3899999999999999E-2</v>
      </c>
    </row>
    <row r="18" spans="1:3" ht="25.5" customHeight="1" x14ac:dyDescent="0.2">
      <c r="A18" s="167" t="s">
        <v>184</v>
      </c>
      <c r="B18" s="168" t="s">
        <v>185</v>
      </c>
      <c r="C18" s="169">
        <v>0.16700000000000001</v>
      </c>
    </row>
    <row r="19" spans="1:3" x14ac:dyDescent="0.2">
      <c r="A19" s="17"/>
      <c r="B19" s="17"/>
      <c r="C19" s="17"/>
    </row>
    <row r="20" spans="1:3" x14ac:dyDescent="0.2">
      <c r="A20" s="17"/>
      <c r="B20" s="17"/>
      <c r="C20" s="17"/>
    </row>
    <row r="21" spans="1:3" ht="15" x14ac:dyDescent="0.25">
      <c r="A21" s="23" t="s">
        <v>82</v>
      </c>
      <c r="B21" s="18"/>
      <c r="C21" s="17"/>
    </row>
    <row r="22" spans="1:3" ht="15" x14ac:dyDescent="0.25">
      <c r="A22" s="23" t="s">
        <v>76</v>
      </c>
      <c r="B22" s="18"/>
      <c r="C22" s="17"/>
    </row>
    <row r="23" spans="1:3" x14ac:dyDescent="0.2">
      <c r="A23" s="4"/>
      <c r="B23" s="17"/>
      <c r="C23" s="17"/>
    </row>
    <row r="24" spans="1:3" ht="15" x14ac:dyDescent="0.25">
      <c r="A24" s="23" t="s">
        <v>132</v>
      </c>
      <c r="B24" s="17"/>
      <c r="C24" s="17"/>
    </row>
    <row r="25" spans="1:3" ht="15" x14ac:dyDescent="0.2">
      <c r="A25" s="180" t="s">
        <v>188</v>
      </c>
      <c r="B25" s="17"/>
      <c r="C25" s="17"/>
    </row>
    <row r="26" spans="1:3" ht="15.75" x14ac:dyDescent="0.2">
      <c r="A26" s="9"/>
      <c r="B26" s="17"/>
      <c r="C26" s="17"/>
    </row>
    <row r="27" spans="1:3" x14ac:dyDescent="0.2">
      <c r="A27" s="4"/>
      <c r="B27" s="17"/>
      <c r="C27" s="17"/>
    </row>
    <row r="28" spans="1:3" x14ac:dyDescent="0.2">
      <c r="A28" s="4"/>
      <c r="B28" s="17"/>
      <c r="C28" s="17"/>
    </row>
  </sheetData>
  <mergeCells count="5">
    <mergeCell ref="A1:C1"/>
    <mergeCell ref="A2:C2"/>
    <mergeCell ref="A3:C3"/>
    <mergeCell ref="A4:C4"/>
    <mergeCell ref="A5:C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2</vt:i4>
      </vt:variant>
    </vt:vector>
  </HeadingPairs>
  <TitlesOfParts>
    <vt:vector size="9" baseType="lpstr">
      <vt:lpstr>BS</vt:lpstr>
      <vt:lpstr>PL</vt:lpstr>
      <vt:lpstr>CF</vt:lpstr>
      <vt:lpstr>CE</vt:lpstr>
      <vt:lpstr>Notes</vt:lpstr>
      <vt:lpstr>Annex 2</vt:lpstr>
      <vt:lpstr>Economic normatives</vt:lpstr>
      <vt:lpstr>BS!Область_печати</vt:lpstr>
      <vt:lpstr>PL!Область_печати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Мукашова Айжамал Эсенкадыровна</cp:lastModifiedBy>
  <cp:lastPrinted>2015-11-04T11:45:51Z</cp:lastPrinted>
  <dcterms:created xsi:type="dcterms:W3CDTF">1996-10-08T23:32:33Z</dcterms:created>
  <dcterms:modified xsi:type="dcterms:W3CDTF">2018-10-18T07:37:32Z</dcterms:modified>
</cp:coreProperties>
</file>