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B" sheetId="1" r:id="rId1"/>
    <sheet name="A" sheetId="2" r:id="rId2"/>
    <sheet name="CF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<sst xmlns="http://schemas.openxmlformats.org/spreadsheetml/2006/main" count="160" uniqueCount="133">
  <si>
    <t>Deposits in NBKR</t>
  </si>
  <si>
    <t xml:space="preserve">Deposits in other Banks </t>
  </si>
  <si>
    <t>Financial tools,estimated at fair value, which changes are reflected in profit or in the losses during the period</t>
  </si>
  <si>
    <t>Credits and advances to banks</t>
  </si>
  <si>
    <t>- owned by the Group</t>
  </si>
  <si>
    <t>- pledged under REPO-AGREEMENT</t>
  </si>
  <si>
    <t>Financial assets available-for-sale:</t>
  </si>
  <si>
    <t>Minus: reserve on a covering of losses</t>
  </si>
  <si>
    <t>In total pure credits</t>
  </si>
  <si>
    <t>Assets held for sale</t>
  </si>
  <si>
    <t>Accounts receivable at the current income tax</t>
  </si>
  <si>
    <t>investment Property</t>
  </si>
  <si>
    <t>A deferred tax asset</t>
  </si>
  <si>
    <t>Certificates of deposit and promissory notes</t>
  </si>
  <si>
    <t>Subordinated debt</t>
  </si>
  <si>
    <t>Positive revaluation of buildings</t>
  </si>
  <si>
    <t>Retained earnings</t>
  </si>
  <si>
    <t>Revaluation reserve for financial assets available for sale</t>
  </si>
  <si>
    <t>Accumulated translation reserve currency reporting</t>
  </si>
  <si>
    <t>Share non-controlling shareholders</t>
  </si>
  <si>
    <t xml:space="preserve">The chief accountant </t>
  </si>
  <si>
    <t>Djenbaeva E.T.</t>
  </si>
  <si>
    <t>Исп. Ibraeva A.61-48-55</t>
  </si>
  <si>
    <t>Interest incomes</t>
  </si>
  <si>
    <t>Interest expenses</t>
  </si>
  <si>
    <t>Net interest income</t>
  </si>
  <si>
    <t>Net income (loss) on securities held for trading</t>
  </si>
  <si>
    <t>Net income (loss) on other financial instruments at fair value through profit or loss</t>
  </si>
  <si>
    <t>Net income (loss) on financial assets available-for-sale</t>
  </si>
  <si>
    <t>Operating income</t>
  </si>
  <si>
    <t>Income tax expense</t>
  </si>
  <si>
    <t>Chairman of The Board</t>
  </si>
  <si>
    <t>The chief accountant</t>
  </si>
  <si>
    <t>March</t>
  </si>
  <si>
    <t>Исп. Sultanalieva J.O.</t>
  </si>
  <si>
    <t>Ilebaev N.E.</t>
  </si>
  <si>
    <t xml:space="preserve"> 624 196 
</t>
  </si>
  <si>
    <t>-</t>
  </si>
  <si>
    <t>"Commercial bank KYRGYZSTAN" OJSC</t>
  </si>
  <si>
    <t xml:space="preserve">Report of Cash Flows on March 31, 2015 (inclusivele) </t>
  </si>
  <si>
    <t>Reporting period                                  I - Quarter of 2015</t>
  </si>
  <si>
    <t>Reporting period                                  I - Quarter of 2014</t>
  </si>
  <si>
    <t>CASH FLOWS FROM OPERATING ACTIVITIES:</t>
  </si>
  <si>
    <t>thsd. KGS</t>
  </si>
  <si>
    <t>Interest received</t>
  </si>
  <si>
    <t>Interest paid</t>
  </si>
  <si>
    <t>Fee and commission income</t>
  </si>
  <si>
    <t>Other income received</t>
  </si>
  <si>
    <t>Operating expenses paid</t>
  </si>
  <si>
    <t>Cash flows from operating activities before changes in net operating assets</t>
  </si>
  <si>
    <t>(Increase) decrease in operating assets:</t>
  </si>
  <si>
    <t>Financial instruments at fair value and changes though profit or loss for the period</t>
  </si>
  <si>
    <t>Loans to customers</t>
  </si>
  <si>
    <t>Other assets</t>
  </si>
  <si>
    <t>Increase (decrease) in operating liabilities</t>
  </si>
  <si>
    <t>Other liabilities</t>
  </si>
  <si>
    <t>Income tax paid</t>
  </si>
  <si>
    <t>Net cash inflow from operating activities</t>
  </si>
  <si>
    <t>CASH FLOWS FROM INVESTING ACTIVITIES:</t>
  </si>
  <si>
    <t>Purchase of investments held-to-maturity</t>
  </si>
  <si>
    <t>Net cash outflow from investing activities</t>
  </si>
  <si>
    <t>CASH FLOWS FROM FINANCING ACTIVITIES</t>
  </si>
  <si>
    <t>Dividends paid</t>
  </si>
  <si>
    <t>Net change in cash and cash equivalents</t>
  </si>
  <si>
    <t>Cash and cash equivalents at the beginning of the period</t>
  </si>
  <si>
    <t>Cash and cash equivalents at the end of the period</t>
  </si>
  <si>
    <t>CEO</t>
  </si>
  <si>
    <t>Ilebaev N. E.</t>
  </si>
  <si>
    <t>Acting chief accountant</t>
  </si>
  <si>
    <t>Bagriy K. L.</t>
  </si>
  <si>
    <t>Statement of changes in equity on March 31, 2015 (inclusively)</t>
  </si>
  <si>
    <t>Stated capital</t>
  </si>
  <si>
    <t>Additional paid-in capital</t>
  </si>
  <si>
    <t>Total equity</t>
  </si>
  <si>
    <t>On January 1, 2014</t>
  </si>
  <si>
    <t>Dividends declared</t>
  </si>
  <si>
    <t>On December 31, 2014</t>
  </si>
  <si>
    <t>On March 31, 2015</t>
  </si>
  <si>
    <t>Minus a reserve under depreciation</t>
  </si>
  <si>
    <t>operating expenses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</si>
  <si>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</si>
  <si>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The report on the comprehensive income on March, 31, 2015 OJSC "Commercial bank KYRGYZSTAN"</t>
  </si>
  <si>
    <t>The report on a financial position on accounting balance on March, 31, 2015 OJSC "Commercial bank KYRGYZSTAN"</t>
  </si>
  <si>
    <t>General banking reserve</t>
  </si>
  <si>
    <t>Issue of ordinary shares</t>
  </si>
  <si>
    <t>Total comprehensive income</t>
  </si>
  <si>
    <t xml:space="preserve">Total comprehensive income </t>
  </si>
  <si>
    <t>Transfer of retained earnings to share capital and additional paid-in capital</t>
  </si>
  <si>
    <t>Fee and commission paid</t>
  </si>
  <si>
    <t>Net receipts from trading in foreign currencies</t>
  </si>
  <si>
    <t xml:space="preserve">Net receipts from financial instruments at fair value through profit and loss </t>
  </si>
  <si>
    <t xml:space="preserve">Financial instruments at fair value and changes though profit and loss </t>
  </si>
  <si>
    <t>Repurchase agreements</t>
  </si>
  <si>
    <t>Funds from credit institutions</t>
  </si>
  <si>
    <t>Due to credit institutions</t>
  </si>
  <si>
    <t xml:space="preserve">Due to customer </t>
  </si>
  <si>
    <t xml:space="preserve">Net cash inflow from operating activities before income tax </t>
  </si>
  <si>
    <t>Purchase of property and equipment</t>
  </si>
  <si>
    <t>Proceeds on of property and equipment</t>
  </si>
  <si>
    <t>Proceeds from redemption of investments held to maturity</t>
  </si>
  <si>
    <t>Proceeds of other borrowed funds</t>
  </si>
  <si>
    <t>Repayment of other borrowed funds</t>
  </si>
  <si>
    <t>Net cash inflow from Financing activities</t>
  </si>
  <si>
    <t>Effect of changes in foreign exchange rate fluctions on cash and cash equivalents</t>
  </si>
  <si>
    <t>Net interest income before impairment losses</t>
  </si>
  <si>
    <t>Impairment losses on interest bearing assets</t>
  </si>
  <si>
    <t>Fee and commission expenses</t>
  </si>
  <si>
    <t>Net gain on foreign exchange operations</t>
  </si>
  <si>
    <t>(Provision)/recovery of provision for impairment losses on other transactions</t>
  </si>
  <si>
    <t>Other income</t>
  </si>
  <si>
    <t>Net non-interest income</t>
  </si>
  <si>
    <t>Profit before tax</t>
  </si>
  <si>
    <t>Net profit</t>
  </si>
  <si>
    <t>Assets</t>
  </si>
  <si>
    <t>Cash and cash equivalents</t>
  </si>
  <si>
    <t>Correspondent account in NBKR</t>
  </si>
  <si>
    <t>Accounts in commercial banks</t>
  </si>
  <si>
    <t>Total money assets</t>
  </si>
  <si>
    <t>Charter capital</t>
  </si>
  <si>
    <t>TOTAL EQUITY</t>
  </si>
  <si>
    <t>TOTALLIABILITIES AND EQUITY</t>
  </si>
  <si>
    <t>Equipment and intangible assets</t>
  </si>
  <si>
    <t>TOTAL ASSETS</t>
  </si>
  <si>
    <t xml:space="preserve">Held to maturity investments </t>
  </si>
  <si>
    <t>LIABILITIES AND EQUITY</t>
  </si>
  <si>
    <t>Due of credit institutions</t>
  </si>
  <si>
    <t>Deposits of customers</t>
  </si>
  <si>
    <t>Other borrowed funds</t>
  </si>
  <si>
    <t>Current tax liability</t>
  </si>
  <si>
    <t>Deferred tax liabilitiy</t>
  </si>
  <si>
    <t>Financial instruments at fair value through profit or loss</t>
  </si>
  <si>
    <t>TOTAL LIABILITIES</t>
  </si>
  <si>
    <t>EQUITY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</si>
</sst>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 * #,##0.00_ ;_ * \-#,##0.00_ ;_ * &quot;-&quot;??_ ;_ @_ "/>
    <numFmt numFmtId="174" formatCode="#,##0.0000"/>
    <numFmt numFmtId="175" formatCode="mmmm\ 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9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u val="single"/>
      <sz val="9"/>
      <name val="Arial Cyr"/>
      <family val="0"/>
    </font>
    <font>
      <sz val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Border="1" applyAlignment="1">
      <alignment/>
    </xf>
    <xf numFmtId="0" fontId="3" fillId="0" borderId="0" xfId="40" applyFont="1" applyFill="1" applyBorder="1" applyAlignment="1">
      <alignment horizontal="center" wrapText="1"/>
      <protection/>
    </xf>
    <xf numFmtId="172" fontId="4" fillId="0" borderId="0" xfId="40" applyNumberFormat="1" applyFont="1" applyFill="1" applyBorder="1" applyAlignment="1" quotePrefix="1">
      <alignment horizontal="center" vertical="center" wrapText="1"/>
      <protection/>
    </xf>
    <xf numFmtId="172" fontId="5" fillId="0" borderId="0" xfId="0" applyNumberFormat="1" applyFont="1" applyBorder="1" applyAlignment="1">
      <alignment horizontal="center" vertical="center"/>
    </xf>
    <xf numFmtId="0" fontId="3" fillId="0" borderId="0" xfId="40" applyFont="1" applyFill="1" applyBorder="1" applyAlignment="1">
      <alignment wrapText="1"/>
      <protection/>
    </xf>
    <xf numFmtId="0" fontId="4" fillId="0" borderId="0" xfId="40" applyFont="1" applyFill="1" applyBorder="1" applyAlignment="1">
      <alignment horizontal="center" vertical="center"/>
      <protection/>
    </xf>
    <xf numFmtId="14" fontId="4" fillId="0" borderId="0" xfId="40" applyNumberFormat="1" applyFont="1" applyFill="1" applyBorder="1" applyAlignment="1">
      <alignment horizontal="center"/>
      <protection/>
    </xf>
    <xf numFmtId="0" fontId="4" fillId="0" borderId="0" xfId="40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40" applyFont="1" applyFill="1" applyBorder="1" applyAlignment="1">
      <alignment horizontal="left" wrapText="1"/>
      <protection/>
    </xf>
    <xf numFmtId="0" fontId="3" fillId="0" borderId="0" xfId="40" applyFont="1" applyFill="1" applyBorder="1" applyAlignment="1">
      <alignment horizontal="center" vertical="center"/>
      <protection/>
    </xf>
    <xf numFmtId="172" fontId="3" fillId="0" borderId="0" xfId="41" applyNumberFormat="1" applyFont="1" applyFill="1" applyAlignment="1">
      <alignment horizontal="right"/>
      <protection/>
    </xf>
    <xf numFmtId="172" fontId="2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0" fontId="3" fillId="0" borderId="0" xfId="40" applyFont="1" applyFill="1" applyBorder="1" applyAlignment="1" quotePrefix="1">
      <alignment horizontal="left" wrapText="1"/>
      <protection/>
    </xf>
    <xf numFmtId="0" fontId="3" fillId="0" borderId="0" xfId="40" applyFont="1" applyBorder="1" applyAlignment="1">
      <alignment horizontal="left" wrapText="1"/>
      <protection/>
    </xf>
    <xf numFmtId="172" fontId="4" fillId="0" borderId="11" xfId="34" applyNumberFormat="1" applyFont="1" applyFill="1" applyBorder="1" applyAlignment="1">
      <alignment/>
    </xf>
    <xf numFmtId="169" fontId="4" fillId="0" borderId="0" xfId="34" applyNumberFormat="1" applyFont="1" applyFill="1" applyBorder="1" applyAlignment="1">
      <alignment/>
    </xf>
    <xf numFmtId="169" fontId="3" fillId="0" borderId="0" xfId="34" applyNumberFormat="1" applyFont="1" applyFill="1" applyBorder="1" applyAlignment="1">
      <alignment horizontal="left"/>
    </xf>
    <xf numFmtId="0" fontId="3" fillId="0" borderId="0" xfId="40" applyFont="1" applyBorder="1" applyAlignment="1">
      <alignment horizontal="left"/>
      <protection/>
    </xf>
    <xf numFmtId="169" fontId="2" fillId="0" borderId="0" xfId="0" applyNumberFormat="1" applyFont="1" applyAlignment="1">
      <alignment/>
    </xf>
    <xf numFmtId="169" fontId="4" fillId="0" borderId="0" xfId="41" applyNumberFormat="1" applyFont="1" applyFill="1" applyBorder="1" applyAlignment="1">
      <alignment horizontal="right"/>
      <protection/>
    </xf>
    <xf numFmtId="172" fontId="3" fillId="0" borderId="0" xfId="34" applyNumberFormat="1" applyFont="1" applyFill="1" applyBorder="1" applyAlignment="1">
      <alignment/>
    </xf>
    <xf numFmtId="0" fontId="4" fillId="0" borderId="0" xfId="39" applyFont="1" applyAlignment="1">
      <alignment wrapText="1"/>
      <protection/>
    </xf>
    <xf numFmtId="0" fontId="8" fillId="0" borderId="0" xfId="0" applyFont="1" applyAlignment="1">
      <alignment/>
    </xf>
    <xf numFmtId="172" fontId="9" fillId="0" borderId="0" xfId="34" applyNumberFormat="1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169" fontId="10" fillId="0" borderId="1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0" applyFont="1" applyFill="1" applyBorder="1" applyAlignment="1">
      <alignment horizontal="center" wrapText="1"/>
      <protection/>
    </xf>
    <xf numFmtId="172" fontId="13" fillId="0" borderId="0" xfId="40" applyNumberFormat="1" applyFont="1" applyFill="1" applyBorder="1" applyAlignment="1" quotePrefix="1">
      <alignment horizontal="center" vertical="center" wrapText="1"/>
      <protection/>
    </xf>
    <xf numFmtId="172" fontId="13" fillId="0" borderId="0" xfId="40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>
      <alignment/>
      <protection/>
    </xf>
    <xf numFmtId="0" fontId="13" fillId="0" borderId="0" xfId="40" applyFont="1" applyFill="1" applyBorder="1" applyAlignment="1">
      <alignment horizontal="center" vertical="center"/>
      <protection/>
    </xf>
    <xf numFmtId="14" fontId="13" fillId="0" borderId="10" xfId="40" applyNumberFormat="1" applyFont="1" applyFill="1" applyBorder="1" applyAlignment="1">
      <alignment horizontal="center"/>
      <protection/>
    </xf>
    <xf numFmtId="14" fontId="13" fillId="0" borderId="0" xfId="40" applyNumberFormat="1" applyFont="1" applyFill="1" applyBorder="1" applyAlignment="1" quotePrefix="1">
      <alignment horizontal="center"/>
      <protection/>
    </xf>
    <xf numFmtId="0" fontId="12" fillId="0" borderId="0" xfId="40" applyFont="1" applyBorder="1" applyAlignment="1">
      <alignment/>
      <protection/>
    </xf>
    <xf numFmtId="0" fontId="12" fillId="0" borderId="0" xfId="40" applyFont="1" applyFill="1" applyBorder="1" applyAlignment="1">
      <alignment horizontal="center" vertical="center"/>
      <protection/>
    </xf>
    <xf numFmtId="172" fontId="12" fillId="0" borderId="0" xfId="41" applyNumberFormat="1" applyFont="1" applyFill="1" applyAlignment="1">
      <alignment horizontal="right"/>
      <protection/>
    </xf>
    <xf numFmtId="172" fontId="12" fillId="0" borderId="0" xfId="41" applyNumberFormat="1" applyFont="1" applyFill="1" applyBorder="1" applyAlignment="1">
      <alignment horizontal="right"/>
      <protection/>
    </xf>
    <xf numFmtId="0" fontId="13" fillId="0" borderId="0" xfId="39" applyFont="1" applyFill="1" applyBorder="1">
      <alignment/>
      <protection/>
    </xf>
    <xf numFmtId="172" fontId="13" fillId="0" borderId="0" xfId="69" applyNumberFormat="1" applyFont="1" applyFill="1" applyBorder="1" applyAlignment="1">
      <alignment/>
    </xf>
    <xf numFmtId="0" fontId="12" fillId="0" borderId="0" xfId="41" applyFont="1" applyFill="1" applyBorder="1" applyAlignment="1">
      <alignment/>
      <protection/>
    </xf>
    <xf numFmtId="0" fontId="12" fillId="0" borderId="0" xfId="41" applyFont="1" applyFill="1" applyBorder="1" applyAlignment="1">
      <alignment wrapText="1"/>
      <protection/>
    </xf>
    <xf numFmtId="0" fontId="11" fillId="0" borderId="0" xfId="0" applyFont="1" applyFill="1" applyAlignment="1">
      <alignment/>
    </xf>
    <xf numFmtId="0" fontId="13" fillId="0" borderId="0" xfId="39" applyFont="1">
      <alignment/>
      <protection/>
    </xf>
    <xf numFmtId="172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0" xfId="0" applyNumberFormat="1" applyFont="1" applyFill="1" applyAlignment="1">
      <alignment/>
    </xf>
    <xf numFmtId="169" fontId="1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172" fontId="10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172" fontId="1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9" fillId="0" borderId="0" xfId="0" applyFont="1" applyAlignment="1">
      <alignment/>
    </xf>
    <xf numFmtId="0" fontId="13" fillId="0" borderId="0" xfId="40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3" fillId="0" borderId="0" xfId="39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9" applyFont="1" applyBorder="1" applyAlignment="1">
      <alignment wrapText="1"/>
      <protection/>
    </xf>
    <xf numFmtId="0" fontId="20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172" fontId="11" fillId="0" borderId="0" xfId="41" applyNumberFormat="1" applyFont="1" applyFill="1" applyAlignment="1">
      <alignment horizontal="right"/>
      <protection/>
    </xf>
    <xf numFmtId="172" fontId="13" fillId="0" borderId="12" xfId="134" applyNumberFormat="1" applyFont="1" applyFill="1" applyBorder="1" applyAlignment="1">
      <alignment/>
    </xf>
    <xf numFmtId="172" fontId="13" fillId="0" borderId="11" xfId="144" applyNumberFormat="1" applyFont="1" applyFill="1" applyBorder="1" applyAlignment="1">
      <alignment/>
    </xf>
    <xf numFmtId="172" fontId="12" fillId="0" borderId="0" xfId="145" applyNumberFormat="1" applyFont="1" applyFill="1" applyBorder="1" applyAlignment="1">
      <alignment/>
    </xf>
    <xf numFmtId="172" fontId="65" fillId="0" borderId="0" xfId="41" applyNumberFormat="1" applyFont="1" applyFill="1" applyAlignment="1">
      <alignment horizontal="right"/>
      <protection/>
    </xf>
    <xf numFmtId="172" fontId="0" fillId="0" borderId="0" xfId="41" applyNumberFormat="1" applyFont="1" applyFill="1" applyAlignment="1">
      <alignment horizontal="right"/>
      <protection/>
    </xf>
    <xf numFmtId="172" fontId="66" fillId="0" borderId="12" xfId="69" applyNumberFormat="1" applyFont="1" applyFill="1" applyBorder="1" applyAlignment="1">
      <alignment/>
    </xf>
    <xf numFmtId="172" fontId="23" fillId="0" borderId="12" xfId="69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3" xfId="35" applyFont="1" applyBorder="1" applyAlignment="1">
      <alignment vertical="center"/>
      <protection/>
    </xf>
    <xf numFmtId="0" fontId="25" fillId="0" borderId="13" xfId="0" applyFont="1" applyBorder="1" applyAlignment="1">
      <alignment horizontal="center" vertical="center" wrapText="1"/>
    </xf>
    <xf numFmtId="175" fontId="25" fillId="0" borderId="13" xfId="0" applyNumberFormat="1" applyFont="1" applyBorder="1" applyAlignment="1">
      <alignment horizontal="center" vertical="center" wrapText="1"/>
    </xf>
    <xf numFmtId="0" fontId="3" fillId="0" borderId="13" xfId="35" applyFont="1" applyBorder="1" applyAlignment="1">
      <alignment horizontal="left" vertical="center"/>
      <protection/>
    </xf>
    <xf numFmtId="172" fontId="3" fillId="0" borderId="13" xfId="35" applyNumberFormat="1" applyFont="1" applyFill="1" applyBorder="1" applyAlignment="1">
      <alignment vertical="center"/>
      <protection/>
    </xf>
    <xf numFmtId="0" fontId="3" fillId="0" borderId="13" xfId="35" applyFont="1" applyBorder="1" applyAlignment="1">
      <alignment horizontal="left" vertical="center" wrapText="1"/>
      <protection/>
    </xf>
    <xf numFmtId="172" fontId="3" fillId="0" borderId="14" xfId="35" applyNumberFormat="1" applyFont="1" applyFill="1" applyBorder="1" applyAlignment="1">
      <alignment vertical="center"/>
      <protection/>
    </xf>
    <xf numFmtId="0" fontId="3" fillId="0" borderId="15" xfId="35" applyFont="1" applyBorder="1" applyAlignment="1">
      <alignment horizontal="left" vertical="center" wrapText="1"/>
      <protection/>
    </xf>
    <xf numFmtId="172" fontId="3" fillId="0" borderId="16" xfId="35" applyNumberFormat="1" applyFont="1" applyFill="1" applyBorder="1" applyAlignment="1">
      <alignment vertical="center"/>
      <protection/>
    </xf>
    <xf numFmtId="0" fontId="4" fillId="0" borderId="13" xfId="35" applyFont="1" applyBorder="1" applyAlignment="1">
      <alignment horizontal="left" vertical="center"/>
      <protection/>
    </xf>
    <xf numFmtId="0" fontId="3" fillId="0" borderId="13" xfId="40" applyFont="1" applyBorder="1" applyAlignment="1">
      <alignment horizontal="left" vertical="center" wrapText="1"/>
      <protection/>
    </xf>
    <xf numFmtId="0" fontId="3" fillId="0" borderId="13" xfId="35" applyFont="1" applyBorder="1" applyAlignment="1" quotePrefix="1">
      <alignment horizontal="left" vertical="center"/>
      <protection/>
    </xf>
    <xf numFmtId="0" fontId="3" fillId="33" borderId="13" xfId="40" applyFont="1" applyFill="1" applyBorder="1" applyAlignment="1">
      <alignment horizontal="left" vertical="center" wrapText="1"/>
      <protection/>
    </xf>
    <xf numFmtId="172" fontId="3" fillId="0" borderId="17" xfId="35" applyNumberFormat="1" applyFont="1" applyFill="1" applyBorder="1" applyAlignment="1">
      <alignment vertical="center"/>
      <protection/>
    </xf>
    <xf numFmtId="2" fontId="3" fillId="0" borderId="13" xfId="35" applyNumberFormat="1" applyFont="1" applyBorder="1" applyAlignment="1">
      <alignment horizontal="left" vertical="center" wrapText="1"/>
      <protection/>
    </xf>
    <xf numFmtId="0" fontId="3" fillId="0" borderId="17" xfId="35" applyFont="1" applyBorder="1" applyAlignment="1">
      <alignment horizontal="left" vertical="center"/>
      <protection/>
    </xf>
    <xf numFmtId="0" fontId="3" fillId="0" borderId="18" xfId="35" applyFont="1" applyBorder="1" applyAlignment="1">
      <alignment horizontal="left" vertical="center"/>
      <protection/>
    </xf>
    <xf numFmtId="172" fontId="3" fillId="0" borderId="18" xfId="35" applyNumberFormat="1" applyFont="1" applyFill="1" applyBorder="1" applyAlignment="1">
      <alignment vertical="center"/>
      <protection/>
    </xf>
    <xf numFmtId="0" fontId="4" fillId="0" borderId="16" xfId="35" applyFont="1" applyBorder="1" applyAlignment="1">
      <alignment vertical="center"/>
      <protection/>
    </xf>
    <xf numFmtId="0" fontId="3" fillId="0" borderId="13" xfId="35" applyFont="1" applyBorder="1" applyAlignment="1">
      <alignment vertical="center"/>
      <protection/>
    </xf>
    <xf numFmtId="0" fontId="3" fillId="33" borderId="13" xfId="35" applyFont="1" applyFill="1" applyBorder="1" applyAlignment="1">
      <alignment vertical="center"/>
      <protection/>
    </xf>
    <xf numFmtId="0" fontId="3" fillId="0" borderId="17" xfId="35" applyFont="1" applyBorder="1" applyAlignment="1">
      <alignment vertical="center"/>
      <protection/>
    </xf>
    <xf numFmtId="0" fontId="3" fillId="0" borderId="18" xfId="35" applyFont="1" applyBorder="1" applyAlignment="1">
      <alignment vertical="center"/>
      <protection/>
    </xf>
    <xf numFmtId="172" fontId="3" fillId="33" borderId="13" xfId="35" applyNumberFormat="1" applyFont="1" applyFill="1" applyBorder="1" applyAlignment="1">
      <alignment vertical="center"/>
      <protection/>
    </xf>
    <xf numFmtId="172" fontId="3" fillId="33" borderId="17" xfId="35" applyNumberFormat="1" applyFont="1" applyFill="1" applyBorder="1" applyAlignment="1">
      <alignment horizontal="right" vertical="center"/>
      <protection/>
    </xf>
    <xf numFmtId="172" fontId="3" fillId="0" borderId="17" xfId="35" applyNumberFormat="1" applyFont="1" applyFill="1" applyBorder="1" applyAlignment="1">
      <alignment horizontal="right" vertical="center"/>
      <protection/>
    </xf>
    <xf numFmtId="172" fontId="3" fillId="0" borderId="18" xfId="35" applyNumberFormat="1" applyFont="1" applyFill="1" applyBorder="1" applyAlignment="1">
      <alignment horizontal="right" vertical="center"/>
      <protection/>
    </xf>
    <xf numFmtId="0" fontId="3" fillId="0" borderId="13" xfId="35" applyFont="1" applyBorder="1" applyAlignment="1">
      <alignment vertical="center" wrapText="1"/>
      <protection/>
    </xf>
    <xf numFmtId="172" fontId="4" fillId="0" borderId="13" xfId="35" applyNumberFormat="1" applyFont="1" applyFill="1" applyBorder="1" applyAlignment="1">
      <alignment horizontal="right" vertical="center"/>
      <protection/>
    </xf>
    <xf numFmtId="0" fontId="4" fillId="0" borderId="0" xfId="35" applyFont="1" applyBorder="1" applyAlignment="1">
      <alignment vertical="center"/>
      <protection/>
    </xf>
    <xf numFmtId="172" fontId="4" fillId="0" borderId="0" xfId="35" applyNumberFormat="1" applyFont="1" applyFill="1" applyBorder="1" applyAlignment="1">
      <alignment horizontal="right" vertical="center"/>
      <protection/>
    </xf>
    <xf numFmtId="0" fontId="11" fillId="0" borderId="0" xfId="0" applyFont="1" applyAlignment="1">
      <alignment vertical="center"/>
    </xf>
    <xf numFmtId="17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2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7" fillId="0" borderId="0" xfId="38" applyFont="1" applyAlignment="1" quotePrefix="1">
      <alignment horizontal="left" vertical="center"/>
      <protection/>
    </xf>
    <xf numFmtId="0" fontId="13" fillId="0" borderId="0" xfId="38" applyFont="1" applyAlignment="1" quotePrefix="1">
      <alignment horizontal="left" vertical="center"/>
      <protection/>
    </xf>
    <xf numFmtId="0" fontId="12" fillId="0" borderId="0" xfId="38" applyFont="1" applyBorder="1" applyAlignment="1" quotePrefix="1">
      <alignment horizontal="left" vertical="center" wrapText="1"/>
      <protection/>
    </xf>
    <xf numFmtId="0" fontId="12" fillId="0" borderId="0" xfId="38" applyFont="1" applyBorder="1" applyAlignment="1" quotePrefix="1">
      <alignment horizontal="left" vertical="center"/>
      <protection/>
    </xf>
    <xf numFmtId="0" fontId="12" fillId="0" borderId="0" xfId="38" applyFont="1" applyBorder="1" applyAlignment="1">
      <alignment horizontal="center" vertical="center"/>
      <protection/>
    </xf>
    <xf numFmtId="3" fontId="12" fillId="0" borderId="0" xfId="38" applyNumberFormat="1" applyFont="1" applyBorder="1" applyAlignment="1">
      <alignment horizontal="center" vertical="center"/>
      <protection/>
    </xf>
    <xf numFmtId="172" fontId="12" fillId="0" borderId="0" xfId="41" applyNumberFormat="1" applyFont="1" applyFill="1" applyBorder="1" applyAlignment="1">
      <alignment horizontal="center" vertical="center"/>
      <protection/>
    </xf>
    <xf numFmtId="172" fontId="12" fillId="0" borderId="0" xfId="41" applyNumberFormat="1" applyFont="1" applyFill="1" applyAlignment="1">
      <alignment horizontal="center" vertical="center"/>
      <protection/>
    </xf>
    <xf numFmtId="172" fontId="12" fillId="0" borderId="19" xfId="41" applyNumberFormat="1" applyFont="1" applyFill="1" applyBorder="1" applyAlignment="1">
      <alignment horizontal="center" vertical="center"/>
      <protection/>
    </xf>
    <xf numFmtId="3" fontId="13" fillId="0" borderId="20" xfId="38" applyNumberFormat="1" applyFont="1" applyBorder="1" applyAlignment="1">
      <alignment horizontal="center" vertical="center"/>
      <protection/>
    </xf>
    <xf numFmtId="172" fontId="12" fillId="0" borderId="10" xfId="41" applyNumberFormat="1" applyFont="1" applyFill="1" applyBorder="1" applyAlignment="1">
      <alignment horizontal="center" vertical="center"/>
      <protection/>
    </xf>
    <xf numFmtId="3" fontId="13" fillId="0" borderId="0" xfId="38" applyNumberFormat="1" applyFont="1" applyBorder="1" applyAlignment="1">
      <alignment horizontal="center" vertical="center"/>
      <protection/>
    </xf>
    <xf numFmtId="3" fontId="0" fillId="0" borderId="0" xfId="38" applyNumberFormat="1" applyFont="1" applyBorder="1" applyAlignment="1">
      <alignment horizontal="center" vertical="center"/>
      <protection/>
    </xf>
    <xf numFmtId="3" fontId="12" fillId="0" borderId="0" xfId="41" applyNumberFormat="1" applyFont="1" applyFill="1" applyBorder="1" applyAlignment="1">
      <alignment horizontal="center" vertical="center"/>
      <protection/>
    </xf>
    <xf numFmtId="172" fontId="13" fillId="0" borderId="20" xfId="41" applyNumberFormat="1" applyFont="1" applyFill="1" applyBorder="1" applyAlignment="1">
      <alignment horizontal="center" vertical="center"/>
      <protection/>
    </xf>
    <xf numFmtId="3" fontId="13" fillId="0" borderId="20" xfId="41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left" vertical="center"/>
    </xf>
    <xf numFmtId="0" fontId="6" fillId="0" borderId="0" xfId="38" applyFont="1" applyAlignment="1">
      <alignment horizontal="left" vertical="center"/>
      <protection/>
    </xf>
    <xf numFmtId="0" fontId="12" fillId="0" borderId="0" xfId="38" applyFont="1" applyAlignment="1">
      <alignment horizontal="left" vertical="center"/>
      <protection/>
    </xf>
    <xf numFmtId="0" fontId="13" fillId="0" borderId="0" xfId="38" applyFont="1" applyAlignment="1">
      <alignment horizontal="left" vertical="center"/>
      <protection/>
    </xf>
    <xf numFmtId="0" fontId="13" fillId="0" borderId="0" xfId="38" applyFont="1" applyBorder="1" applyAlignment="1">
      <alignment horizontal="left" vertical="center"/>
      <protection/>
    </xf>
    <xf numFmtId="0" fontId="13" fillId="0" borderId="0" xfId="38" applyFont="1" applyBorder="1" applyAlignment="1">
      <alignment horizontal="left" vertical="center" wrapText="1"/>
      <protection/>
    </xf>
    <xf numFmtId="0" fontId="12" fillId="0" borderId="0" xfId="38" applyFont="1" applyBorder="1" applyAlignment="1">
      <alignment horizontal="left" vertical="center"/>
      <protection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3" fontId="13" fillId="0" borderId="0" xfId="38" applyNumberFormat="1" applyFont="1" applyBorder="1" applyAlignment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72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40" applyFont="1" applyFill="1" applyBorder="1" applyAlignment="1" quotePrefix="1">
      <alignment horizontal="left" wrapText="1"/>
      <protection/>
    </xf>
    <xf numFmtId="172" fontId="10" fillId="0" borderId="11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172" fontId="11" fillId="0" borderId="0" xfId="140" applyNumberFormat="1" applyFont="1" applyFill="1" applyBorder="1" applyAlignment="1">
      <alignment/>
    </xf>
    <xf numFmtId="0" fontId="12" fillId="0" borderId="0" xfId="39" applyFont="1" applyFill="1" applyBorder="1">
      <alignment/>
      <protection/>
    </xf>
    <xf numFmtId="172" fontId="13" fillId="0" borderId="11" xfId="69" applyNumberFormat="1" applyFont="1" applyFill="1" applyBorder="1" applyAlignment="1">
      <alignment/>
    </xf>
    <xf numFmtId="172" fontId="12" fillId="0" borderId="0" xfId="69" applyNumberFormat="1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38" applyFont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172" fontId="3" fillId="0" borderId="0" xfId="41" applyNumberFormat="1" applyFont="1" applyFill="1" applyAlignment="1">
      <alignment horizontal="center" vertical="top" wrapText="1"/>
      <protection/>
    </xf>
    <xf numFmtId="14" fontId="4" fillId="0" borderId="10" xfId="40" applyNumberFormat="1" applyFont="1" applyFill="1" applyBorder="1" applyAlignment="1">
      <alignment horizontal="center"/>
      <protection/>
    </xf>
    <xf numFmtId="37" fontId="67" fillId="0" borderId="0" xfId="33" applyNumberFormat="1" applyFont="1" applyFill="1" applyAlignment="1">
      <alignment/>
    </xf>
    <xf numFmtId="37" fontId="67" fillId="0" borderId="0" xfId="33" applyNumberFormat="1" applyFont="1" applyFill="1" applyAlignment="1">
      <alignment vertical="center"/>
    </xf>
    <xf numFmtId="172" fontId="68" fillId="0" borderId="0" xfId="41" applyNumberFormat="1" applyFont="1" applyFill="1" applyAlignment="1">
      <alignment horizontal="right"/>
      <protection/>
    </xf>
    <xf numFmtId="172" fontId="4" fillId="0" borderId="0" xfId="41" applyNumberFormat="1" applyFont="1" applyFill="1" applyAlignment="1">
      <alignment horizontal="right"/>
      <protection/>
    </xf>
    <xf numFmtId="172" fontId="67" fillId="0" borderId="0" xfId="41" applyNumberFormat="1" applyFont="1" applyFill="1" applyAlignment="1">
      <alignment horizontal="right"/>
      <protection/>
    </xf>
    <xf numFmtId="172" fontId="2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2" fillId="34" borderId="0" xfId="41" applyNumberFormat="1" applyFont="1" applyFill="1" applyAlignment="1">
      <alignment horizontal="right"/>
      <protection/>
    </xf>
    <xf numFmtId="172" fontId="68" fillId="0" borderId="11" xfId="34" applyNumberFormat="1" applyFont="1" applyFill="1" applyBorder="1" applyAlignment="1">
      <alignment/>
    </xf>
    <xf numFmtId="172" fontId="3" fillId="0" borderId="0" xfId="34" applyNumberFormat="1" applyFont="1" applyFill="1" applyBorder="1" applyAlignment="1">
      <alignment horizontal="left"/>
    </xf>
    <xf numFmtId="172" fontId="67" fillId="0" borderId="0" xfId="34" applyNumberFormat="1" applyFont="1" applyFill="1" applyBorder="1" applyAlignment="1">
      <alignment horizontal="left"/>
    </xf>
    <xf numFmtId="172" fontId="68" fillId="0" borderId="12" xfId="34" applyNumberFormat="1" applyFont="1" applyFill="1" applyBorder="1" applyAlignment="1">
      <alignment/>
    </xf>
    <xf numFmtId="172" fontId="4" fillId="0" borderId="12" xfId="34" applyNumberFormat="1" applyFont="1" applyFill="1" applyBorder="1" applyAlignment="1">
      <alignment/>
    </xf>
    <xf numFmtId="172" fontId="3" fillId="0" borderId="19" xfId="41" applyNumberFormat="1" applyFont="1" applyFill="1" applyBorder="1" applyAlignment="1">
      <alignment horizontal="right"/>
      <protection/>
    </xf>
    <xf numFmtId="172" fontId="4" fillId="0" borderId="0" xfId="34" applyNumberFormat="1" applyFont="1" applyFill="1" applyBorder="1" applyAlignment="1">
      <alignment/>
    </xf>
  </cellXfs>
  <cellStyles count="1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10" xfId="71"/>
    <cellStyle name="Финансовый 11" xfId="72"/>
    <cellStyle name="Финансовый 12" xfId="73"/>
    <cellStyle name="Финансовый 13" xfId="74"/>
    <cellStyle name="Финансовый 14" xfId="75"/>
    <cellStyle name="Финансовый 15" xfId="76"/>
    <cellStyle name="Финансовый 16" xfId="77"/>
    <cellStyle name="Финансовый 17" xfId="78"/>
    <cellStyle name="Финансовый 18" xfId="79"/>
    <cellStyle name="Финансовый 19" xfId="80"/>
    <cellStyle name="Финансовый 2" xfId="81"/>
    <cellStyle name="Финансовый 20" xfId="82"/>
    <cellStyle name="Финансовый 21" xfId="83"/>
    <cellStyle name="Финансовый 22" xfId="84"/>
    <cellStyle name="Финансовый 23" xfId="85"/>
    <cellStyle name="Финансовый 24" xfId="86"/>
    <cellStyle name="Финансовый 25" xfId="87"/>
    <cellStyle name="Финансовый 26" xfId="88"/>
    <cellStyle name="Финансовый 27" xfId="89"/>
    <cellStyle name="Финансовый 28" xfId="90"/>
    <cellStyle name="Финансовый 29" xfId="91"/>
    <cellStyle name="Финансовый 3" xfId="92"/>
    <cellStyle name="Финансовый 30" xfId="93"/>
    <cellStyle name="Финансовый 31" xfId="94"/>
    <cellStyle name="Финансовый 32" xfId="95"/>
    <cellStyle name="Финансовый 33" xfId="96"/>
    <cellStyle name="Финансовый 34" xfId="97"/>
    <cellStyle name="Финансовый 35" xfId="98"/>
    <cellStyle name="Финансовый 36" xfId="99"/>
    <cellStyle name="Финансовый 37" xfId="100"/>
    <cellStyle name="Финансовый 38" xfId="101"/>
    <cellStyle name="Финансовый 39" xfId="102"/>
    <cellStyle name="Финансовый 4" xfId="103"/>
    <cellStyle name="Финансовый 40" xfId="104"/>
    <cellStyle name="Финансовый 41" xfId="105"/>
    <cellStyle name="Финансовый 42" xfId="106"/>
    <cellStyle name="Финансовый 43" xfId="107"/>
    <cellStyle name="Финансовый 44" xfId="108"/>
    <cellStyle name="Финансовый 45" xfId="109"/>
    <cellStyle name="Финансовый 46" xfId="110"/>
    <cellStyle name="Финансовый 47" xfId="111"/>
    <cellStyle name="Финансовый 48" xfId="112"/>
    <cellStyle name="Финансовый 49" xfId="113"/>
    <cellStyle name="Финансовый 5" xfId="114"/>
    <cellStyle name="Финансовый 50" xfId="115"/>
    <cellStyle name="Финансовый 51" xfId="116"/>
    <cellStyle name="Финансовый 52" xfId="117"/>
    <cellStyle name="Финансовый 53" xfId="118"/>
    <cellStyle name="Финансовый 54" xfId="119"/>
    <cellStyle name="Финансовый 55" xfId="120"/>
    <cellStyle name="Финансовый 56" xfId="121"/>
    <cellStyle name="Финансовый 57" xfId="122"/>
    <cellStyle name="Финансовый 58" xfId="123"/>
    <cellStyle name="Финансовый 59" xfId="124"/>
    <cellStyle name="Финансовый 6" xfId="125"/>
    <cellStyle name="Финансовый 60" xfId="126"/>
    <cellStyle name="Финансовый 61" xfId="127"/>
    <cellStyle name="Финансовый 62" xfId="128"/>
    <cellStyle name="Финансовый 63" xfId="129"/>
    <cellStyle name="Финансовый 64" xfId="130"/>
    <cellStyle name="Финансовый 65" xfId="131"/>
    <cellStyle name="Финансовый 66" xfId="132"/>
    <cellStyle name="Финансовый 67" xfId="133"/>
    <cellStyle name="Финансовый 68" xfId="134"/>
    <cellStyle name="Финансовый 69" xfId="135"/>
    <cellStyle name="Финансовый 7" xfId="136"/>
    <cellStyle name="Финансовый 70" xfId="137"/>
    <cellStyle name="Финансовый 71" xfId="138"/>
    <cellStyle name="Финансовый 72" xfId="139"/>
    <cellStyle name="Финансовый 73" xfId="140"/>
    <cellStyle name="Финансовый 74" xfId="141"/>
    <cellStyle name="Финансовый 75" xfId="142"/>
    <cellStyle name="Финансовый 76" xfId="143"/>
    <cellStyle name="Финансовый 77" xfId="144"/>
    <cellStyle name="Финансовый 78" xfId="145"/>
    <cellStyle name="Финансовый 79" xfId="146"/>
    <cellStyle name="Финансовый 8" xfId="147"/>
    <cellStyle name="Финансовый 9" xfId="148"/>
    <cellStyle name="Хороший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B48" sqref="B48"/>
    </sheetView>
  </sheetViews>
  <sheetFormatPr defaultColWidth="9.140625" defaultRowHeight="12.75"/>
  <cols>
    <col min="1" max="1" width="9.140625" style="4" customWidth="1"/>
    <col min="2" max="2" width="56.421875" style="4" bestFit="1" customWidth="1"/>
    <col min="3" max="3" width="0.71875" style="4" customWidth="1"/>
    <col min="4" max="4" width="14.8515625" style="6" customWidth="1"/>
    <col min="5" max="5" width="1.57421875" style="4" customWidth="1"/>
    <col min="6" max="6" width="14.00390625" style="4" customWidth="1"/>
    <col min="7" max="7" width="11.57421875" style="4" customWidth="1"/>
    <col min="8" max="9" width="13.7109375" style="7" customWidth="1"/>
    <col min="10" max="10" width="11.00390625" style="4" bestFit="1" customWidth="1"/>
    <col min="11" max="16384" width="9.140625" style="4" customWidth="1"/>
  </cols>
  <sheetData>
    <row r="1" spans="1:9" ht="13.5" thickBot="1">
      <c r="A1" s="1" t="s">
        <v>82</v>
      </c>
      <c r="B1" s="2"/>
      <c r="C1" s="2"/>
      <c r="D1" s="3"/>
      <c r="E1" s="3"/>
      <c r="F1" s="3"/>
      <c r="G1" s="2"/>
      <c r="H1" s="5"/>
      <c r="I1" s="5"/>
    </row>
    <row r="3" ht="12">
      <c r="D3" s="5"/>
    </row>
    <row r="4" spans="2:9" ht="12.75" customHeight="1">
      <c r="B4" s="8"/>
      <c r="C4" s="8"/>
      <c r="D4" s="9">
        <v>2015</v>
      </c>
      <c r="E4" s="81"/>
      <c r="F4" s="9">
        <v>2014</v>
      </c>
      <c r="H4" s="10"/>
      <c r="I4" s="10"/>
    </row>
    <row r="5" spans="2:9" ht="12.75" thickBot="1">
      <c r="B5" s="11"/>
      <c r="C5" s="12"/>
      <c r="D5" s="176" t="s">
        <v>33</v>
      </c>
      <c r="E5" s="81"/>
      <c r="F5" s="176" t="s">
        <v>33</v>
      </c>
      <c r="H5" s="13"/>
      <c r="I5" s="13"/>
    </row>
    <row r="6" spans="2:6" ht="12">
      <c r="B6" s="14" t="s">
        <v>113</v>
      </c>
      <c r="C6" s="14"/>
      <c r="D6" s="15"/>
      <c r="F6" s="15"/>
    </row>
    <row r="7" spans="2:7" ht="12">
      <c r="B7" s="73" t="s">
        <v>114</v>
      </c>
      <c r="C7" s="17">
        <v>13</v>
      </c>
      <c r="D7" s="177">
        <v>857453</v>
      </c>
      <c r="F7" s="18">
        <v>830812</v>
      </c>
      <c r="G7" s="19"/>
    </row>
    <row r="8" spans="2:7" ht="12">
      <c r="B8" s="73" t="s">
        <v>115</v>
      </c>
      <c r="C8" s="17"/>
      <c r="D8" s="177">
        <v>610977</v>
      </c>
      <c r="F8" s="18">
        <v>611765</v>
      </c>
      <c r="G8" s="19"/>
    </row>
    <row r="9" spans="2:7" ht="15.75" customHeight="1">
      <c r="B9" s="73" t="s">
        <v>116</v>
      </c>
      <c r="C9" s="17"/>
      <c r="D9" s="178">
        <v>980937</v>
      </c>
      <c r="F9" s="175" t="s">
        <v>36</v>
      </c>
      <c r="G9" s="19"/>
    </row>
    <row r="10" spans="2:7" ht="12">
      <c r="B10" s="16" t="s">
        <v>0</v>
      </c>
      <c r="C10" s="17"/>
      <c r="F10" s="18">
        <v>0</v>
      </c>
      <c r="G10" s="19"/>
    </row>
    <row r="11" spans="2:7" ht="12">
      <c r="B11" s="16" t="s">
        <v>1</v>
      </c>
      <c r="C11" s="17"/>
      <c r="D11" s="18"/>
      <c r="F11" s="18">
        <v>0</v>
      </c>
      <c r="G11" s="19"/>
    </row>
    <row r="12" spans="2:7" ht="12">
      <c r="B12" s="74" t="s">
        <v>117</v>
      </c>
      <c r="C12" s="17"/>
      <c r="D12" s="179">
        <f>D7+D8+D9</f>
        <v>2449367</v>
      </c>
      <c r="F12" s="180">
        <v>2066773</v>
      </c>
      <c r="G12" s="19"/>
    </row>
    <row r="13" spans="2:6" ht="12">
      <c r="B13" s="75"/>
      <c r="F13" s="6"/>
    </row>
    <row r="14" spans="2:6" ht="24">
      <c r="B14" s="16" t="s">
        <v>2</v>
      </c>
      <c r="C14" s="17"/>
      <c r="D14" s="20">
        <v>954456</v>
      </c>
      <c r="F14" s="181">
        <v>449551</v>
      </c>
    </row>
    <row r="15" spans="2:6" ht="12">
      <c r="B15" s="21" t="s">
        <v>78</v>
      </c>
      <c r="C15" s="17"/>
      <c r="D15" s="181">
        <v>-1900</v>
      </c>
      <c r="F15" s="181">
        <v>-3046</v>
      </c>
    </row>
    <row r="16" spans="2:6" ht="12">
      <c r="B16" s="164" t="s">
        <v>93</v>
      </c>
      <c r="C16" s="17"/>
      <c r="D16" s="181">
        <f>SUM(D14:D15)</f>
        <v>952556</v>
      </c>
      <c r="F16" s="181">
        <f>SUM(F14:F15)</f>
        <v>446505</v>
      </c>
    </row>
    <row r="17" spans="2:6" ht="12">
      <c r="B17" s="21" t="s">
        <v>4</v>
      </c>
      <c r="C17" s="17">
        <v>14</v>
      </c>
      <c r="D17" s="182" t="s">
        <v>37</v>
      </c>
      <c r="F17" s="182">
        <v>14097</v>
      </c>
    </row>
    <row r="18" spans="2:6" ht="12">
      <c r="B18" s="21" t="s">
        <v>5</v>
      </c>
      <c r="C18" s="17">
        <v>14</v>
      </c>
      <c r="D18" s="183" t="s">
        <v>37</v>
      </c>
      <c r="F18" s="183">
        <v>116347</v>
      </c>
    </row>
    <row r="19" spans="2:6" ht="12.75" customHeight="1">
      <c r="B19" s="16" t="s">
        <v>6</v>
      </c>
      <c r="D19" s="18"/>
      <c r="F19" s="18"/>
    </row>
    <row r="20" spans="2:6" ht="12.75" customHeight="1">
      <c r="B20" s="21" t="s">
        <v>4</v>
      </c>
      <c r="C20" s="17">
        <v>15</v>
      </c>
      <c r="D20" s="18"/>
      <c r="F20" s="18">
        <v>0</v>
      </c>
    </row>
    <row r="21" spans="2:6" ht="12.75" customHeight="1">
      <c r="B21" s="21" t="s">
        <v>5</v>
      </c>
      <c r="C21" s="17">
        <v>15</v>
      </c>
      <c r="D21" s="18"/>
      <c r="F21" s="18">
        <v>0</v>
      </c>
    </row>
    <row r="22" spans="2:6" ht="12.75" customHeight="1">
      <c r="B22" s="16" t="s">
        <v>3</v>
      </c>
      <c r="C22" s="17">
        <v>16</v>
      </c>
      <c r="D22" s="181"/>
      <c r="F22" s="18"/>
    </row>
    <row r="23" spans="2:6" ht="12.75" customHeight="1">
      <c r="B23" s="16" t="s">
        <v>52</v>
      </c>
      <c r="C23" s="17">
        <v>17</v>
      </c>
      <c r="D23" s="181">
        <v>5224419</v>
      </c>
      <c r="F23" s="18">
        <v>4369218</v>
      </c>
    </row>
    <row r="24" spans="2:6" ht="12.75" customHeight="1">
      <c r="B24" s="73" t="s">
        <v>7</v>
      </c>
      <c r="C24" s="17"/>
      <c r="D24" s="181">
        <v>-247082</v>
      </c>
      <c r="F24" s="18">
        <v>-200916</v>
      </c>
    </row>
    <row r="25" spans="2:6" ht="12.75" customHeight="1">
      <c r="B25" s="76" t="s">
        <v>8</v>
      </c>
      <c r="C25" s="17"/>
      <c r="D25" s="181">
        <f>SUM(D23:D24)</f>
        <v>4977337</v>
      </c>
      <c r="E25" s="66"/>
      <c r="F25" s="180">
        <v>4168302</v>
      </c>
    </row>
    <row r="26" spans="2:6" ht="12.75" customHeight="1">
      <c r="B26" s="16" t="s">
        <v>123</v>
      </c>
      <c r="C26" s="17">
        <v>18</v>
      </c>
      <c r="D26" s="181">
        <v>318365</v>
      </c>
      <c r="F26" s="18">
        <v>193148</v>
      </c>
    </row>
    <row r="27" spans="2:6" ht="12.75" customHeight="1">
      <c r="B27" s="16" t="s">
        <v>9</v>
      </c>
      <c r="C27" s="17"/>
      <c r="D27" s="18"/>
      <c r="F27" s="18">
        <v>0</v>
      </c>
    </row>
    <row r="28" spans="2:6" ht="12.75" customHeight="1">
      <c r="B28" s="16" t="s">
        <v>10</v>
      </c>
      <c r="C28" s="17"/>
      <c r="D28" s="18"/>
      <c r="F28" s="18">
        <v>0</v>
      </c>
    </row>
    <row r="29" spans="2:6" ht="12.75" customHeight="1">
      <c r="B29" s="16" t="s">
        <v>11</v>
      </c>
      <c r="C29" s="17"/>
      <c r="D29" s="18"/>
      <c r="F29" s="18"/>
    </row>
    <row r="30" spans="2:6" ht="12.75" customHeight="1">
      <c r="B30" s="16" t="s">
        <v>121</v>
      </c>
      <c r="C30" s="17">
        <v>19</v>
      </c>
      <c r="D30" s="181">
        <v>470332</v>
      </c>
      <c r="F30" s="18">
        <v>310225</v>
      </c>
    </row>
    <row r="31" spans="2:6" ht="12.75" customHeight="1">
      <c r="B31" s="16" t="s">
        <v>12</v>
      </c>
      <c r="C31" s="17">
        <v>12</v>
      </c>
      <c r="D31" s="18"/>
      <c r="F31" s="18">
        <v>0</v>
      </c>
    </row>
    <row r="32" spans="2:6" ht="12.75" customHeight="1">
      <c r="B32" s="22" t="s">
        <v>53</v>
      </c>
      <c r="C32" s="17">
        <v>20</v>
      </c>
      <c r="D32" s="181">
        <v>191318</v>
      </c>
      <c r="F32" s="184">
        <v>172964</v>
      </c>
    </row>
    <row r="33" spans="2:9" ht="13.5" customHeight="1" thickBot="1">
      <c r="B33" s="74" t="s">
        <v>122</v>
      </c>
      <c r="C33" s="14"/>
      <c r="D33" s="185">
        <f>SUM(D32+D25+D16+D12+D26+D30)</f>
        <v>9359275</v>
      </c>
      <c r="E33" s="23" t="e">
        <f>E12+E10+#REF!+E14+E17+E18+E19+E20+E21+E22+E25+E26+E27+E28+E29+E30+E31+E32</f>
        <v>#REF!</v>
      </c>
      <c r="F33" s="23">
        <v>7488361</v>
      </c>
      <c r="H33" s="24"/>
      <c r="I33" s="24"/>
    </row>
    <row r="34" spans="2:6" ht="12.75" thickTop="1">
      <c r="B34" s="22"/>
      <c r="C34" s="22"/>
      <c r="D34" s="25"/>
      <c r="F34" s="25"/>
    </row>
    <row r="35" spans="2:6" ht="12">
      <c r="B35" s="14" t="s">
        <v>124</v>
      </c>
      <c r="C35" s="14"/>
      <c r="D35" s="25"/>
      <c r="F35" s="25"/>
    </row>
    <row r="36" spans="2:6" ht="12">
      <c r="B36" s="16" t="s">
        <v>130</v>
      </c>
      <c r="C36" s="17">
        <v>14</v>
      </c>
      <c r="D36" s="181">
        <v>1187</v>
      </c>
      <c r="F36" s="186">
        <v>13486</v>
      </c>
    </row>
    <row r="37" spans="2:6" ht="12">
      <c r="B37" s="77" t="s">
        <v>125</v>
      </c>
      <c r="C37" s="17">
        <v>21</v>
      </c>
      <c r="D37" s="187">
        <v>867916</v>
      </c>
      <c r="F37" s="18">
        <v>801555</v>
      </c>
    </row>
    <row r="38" spans="2:6" ht="12">
      <c r="B38" s="26" t="s">
        <v>126</v>
      </c>
      <c r="C38" s="17">
        <v>22</v>
      </c>
      <c r="D38" s="181">
        <v>6275925</v>
      </c>
      <c r="F38" s="18">
        <v>5080313</v>
      </c>
    </row>
    <row r="39" spans="2:6" ht="12">
      <c r="B39" s="26" t="s">
        <v>13</v>
      </c>
      <c r="C39" s="17"/>
      <c r="D39" s="18"/>
      <c r="F39" s="18"/>
    </row>
    <row r="40" spans="2:6" ht="12">
      <c r="B40" s="26" t="s">
        <v>14</v>
      </c>
      <c r="C40" s="17">
        <v>23</v>
      </c>
      <c r="D40" s="18"/>
      <c r="F40" s="18"/>
    </row>
    <row r="41" spans="2:6" ht="12">
      <c r="B41" s="26" t="s">
        <v>127</v>
      </c>
      <c r="C41" s="17">
        <v>23</v>
      </c>
      <c r="D41" s="181">
        <v>1063990</v>
      </c>
      <c r="F41" s="18">
        <v>562904</v>
      </c>
    </row>
    <row r="42" spans="2:6" ht="12">
      <c r="B42" s="26" t="s">
        <v>128</v>
      </c>
      <c r="C42" s="17"/>
      <c r="D42" s="181">
        <v>2400</v>
      </c>
      <c r="F42" s="18">
        <v>3500</v>
      </c>
    </row>
    <row r="43" spans="2:6" ht="12">
      <c r="B43" s="26" t="s">
        <v>129</v>
      </c>
      <c r="C43" s="17">
        <v>12</v>
      </c>
      <c r="D43" s="181">
        <v>4020</v>
      </c>
      <c r="F43" s="18">
        <v>3320</v>
      </c>
    </row>
    <row r="44" spans="2:6" ht="12">
      <c r="B44" s="73" t="s">
        <v>55</v>
      </c>
      <c r="C44" s="17">
        <v>24</v>
      </c>
      <c r="D44" s="181">
        <v>129197</v>
      </c>
      <c r="F44" s="18">
        <v>122921</v>
      </c>
    </row>
    <row r="45" spans="2:9" ht="12.75" customHeight="1">
      <c r="B45" s="74" t="s">
        <v>131</v>
      </c>
      <c r="C45" s="14"/>
      <c r="D45" s="188">
        <v>8344635</v>
      </c>
      <c r="F45" s="189">
        <v>6587999</v>
      </c>
      <c r="H45" s="24"/>
      <c r="I45" s="24"/>
    </row>
    <row r="46" spans="2:8" ht="12">
      <c r="B46" s="22"/>
      <c r="C46" s="22"/>
      <c r="D46" s="25"/>
      <c r="F46" s="25"/>
      <c r="H46" s="24"/>
    </row>
    <row r="47" spans="2:6" ht="12.75" customHeight="1">
      <c r="B47" s="14" t="s">
        <v>132</v>
      </c>
      <c r="C47" s="14"/>
      <c r="D47" s="25"/>
      <c r="F47" s="25"/>
    </row>
    <row r="48" spans="2:6" ht="12.75" customHeight="1">
      <c r="B48" s="22" t="s">
        <v>118</v>
      </c>
      <c r="C48" s="17">
        <v>25</v>
      </c>
      <c r="D48" s="18">
        <v>781987</v>
      </c>
      <c r="F48" s="18">
        <v>622243</v>
      </c>
    </row>
    <row r="49" spans="2:6" ht="12.75" customHeight="1">
      <c r="B49" s="22" t="s">
        <v>72</v>
      </c>
      <c r="C49" s="22"/>
      <c r="D49" s="18">
        <v>610</v>
      </c>
      <c r="F49" s="18">
        <v>567</v>
      </c>
    </row>
    <row r="50" spans="2:6" ht="12.75" customHeight="1">
      <c r="B50" s="78" t="s">
        <v>15</v>
      </c>
      <c r="C50" s="22"/>
      <c r="D50" s="18"/>
      <c r="F50" s="18">
        <v>0</v>
      </c>
    </row>
    <row r="51" spans="2:6" ht="12">
      <c r="B51" s="22" t="s">
        <v>17</v>
      </c>
      <c r="C51" s="22"/>
      <c r="D51" s="18"/>
      <c r="F51" s="18"/>
    </row>
    <row r="52" spans="2:6" ht="12.75" customHeight="1">
      <c r="B52" s="22" t="s">
        <v>18</v>
      </c>
      <c r="C52" s="22"/>
      <c r="D52" s="18"/>
      <c r="F52" s="18">
        <v>0</v>
      </c>
    </row>
    <row r="53" spans="2:6" ht="12.75" customHeight="1">
      <c r="B53" s="22" t="s">
        <v>16</v>
      </c>
      <c r="C53" s="22"/>
      <c r="D53" s="190">
        <v>232043</v>
      </c>
      <c r="E53" s="27"/>
      <c r="F53" s="190">
        <v>277552</v>
      </c>
    </row>
    <row r="54" spans="2:9" ht="12.75" customHeight="1">
      <c r="B54" s="14" t="s">
        <v>119</v>
      </c>
      <c r="C54" s="14"/>
      <c r="D54" s="191">
        <v>1014640</v>
      </c>
      <c r="F54" s="191">
        <v>900362</v>
      </c>
      <c r="H54" s="28"/>
      <c r="I54" s="28"/>
    </row>
    <row r="55" spans="2:9" ht="12.75" customHeight="1">
      <c r="B55" s="22" t="s">
        <v>19</v>
      </c>
      <c r="C55" s="14"/>
      <c r="D55" s="29"/>
      <c r="F55" s="29"/>
      <c r="H55" s="28"/>
      <c r="I55" s="28"/>
    </row>
    <row r="56" spans="2:9" ht="13.5" customHeight="1" thickBot="1">
      <c r="B56" s="79" t="s">
        <v>120</v>
      </c>
      <c r="C56" s="30"/>
      <c r="D56" s="23">
        <v>9359275</v>
      </c>
      <c r="F56" s="23">
        <v>7488361</v>
      </c>
      <c r="H56" s="24"/>
      <c r="I56" s="24"/>
    </row>
    <row r="57" spans="2:9" ht="12.75" thickTop="1">
      <c r="B57" s="22"/>
      <c r="C57" s="22"/>
      <c r="D57" s="4"/>
      <c r="H57" s="25"/>
      <c r="I57" s="25"/>
    </row>
    <row r="58" spans="2:6" ht="12">
      <c r="B58" s="31"/>
      <c r="D58" s="32"/>
      <c r="F58" s="32"/>
    </row>
    <row r="60" spans="2:6" ht="12">
      <c r="B60" s="72" t="s">
        <v>31</v>
      </c>
      <c r="F60" s="68" t="s">
        <v>35</v>
      </c>
    </row>
    <row r="64" spans="2:6" ht="12">
      <c r="B64" s="67" t="s">
        <v>20</v>
      </c>
      <c r="F64" s="68" t="s">
        <v>21</v>
      </c>
    </row>
    <row r="65" spans="2:4" ht="12">
      <c r="B65" s="69" t="s">
        <v>22</v>
      </c>
      <c r="D65" s="20"/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4">
      <selection activeCell="B31" sqref="B31"/>
    </sheetView>
  </sheetViews>
  <sheetFormatPr defaultColWidth="9.140625" defaultRowHeight="12.75"/>
  <cols>
    <col min="1" max="1" width="9.140625" style="36" customWidth="1"/>
    <col min="2" max="2" width="77.421875" style="36" customWidth="1"/>
    <col min="3" max="3" width="2.140625" style="36" hidden="1" customWidth="1"/>
    <col min="4" max="4" width="14.28125" style="36" customWidth="1"/>
    <col min="5" max="5" width="1.8515625" style="37" customWidth="1"/>
    <col min="6" max="6" width="13.8515625" style="36" customWidth="1"/>
    <col min="7" max="16384" width="9.140625" style="36" customWidth="1"/>
  </cols>
  <sheetData>
    <row r="1" spans="1:7" ht="15.75" thickBot="1">
      <c r="A1" s="33" t="s">
        <v>81</v>
      </c>
      <c r="B1" s="34"/>
      <c r="C1" s="34"/>
      <c r="D1" s="34"/>
      <c r="E1" s="34"/>
      <c r="F1" s="35"/>
      <c r="G1" s="34"/>
    </row>
    <row r="4" spans="2:6" ht="15">
      <c r="B4" s="38"/>
      <c r="C4" s="38"/>
      <c r="D4" s="39">
        <v>2015</v>
      </c>
      <c r="E4" s="40"/>
      <c r="F4" s="39">
        <v>2014</v>
      </c>
    </row>
    <row r="5" spans="2:6" ht="15.75" thickBot="1">
      <c r="B5" s="41"/>
      <c r="C5" s="42"/>
      <c r="D5" s="43" t="s">
        <v>33</v>
      </c>
      <c r="E5" s="44"/>
      <c r="F5" s="43" t="s">
        <v>33</v>
      </c>
    </row>
    <row r="6" spans="2:6" ht="14.25">
      <c r="B6" s="45"/>
      <c r="C6" s="45"/>
      <c r="E6" s="41"/>
      <c r="F6" s="41"/>
    </row>
    <row r="7" spans="1:6" ht="14.25">
      <c r="A7" s="37"/>
      <c r="B7" s="80" t="s">
        <v>23</v>
      </c>
      <c r="C7" s="46">
        <v>4</v>
      </c>
      <c r="D7" s="86">
        <v>281687</v>
      </c>
      <c r="E7" s="48"/>
      <c r="F7" s="87">
        <f>233386+1544</f>
        <v>234930</v>
      </c>
    </row>
    <row r="8" spans="1:6" ht="14.25">
      <c r="A8" s="37"/>
      <c r="B8" s="80" t="s">
        <v>24</v>
      </c>
      <c r="C8" s="46">
        <v>4</v>
      </c>
      <c r="D8" s="86">
        <v>-121075</v>
      </c>
      <c r="E8" s="48"/>
      <c r="F8" s="87">
        <v>-85628</v>
      </c>
    </row>
    <row r="9" spans="1:6" ht="14.25">
      <c r="A9" s="37"/>
      <c r="B9" s="80" t="s">
        <v>104</v>
      </c>
      <c r="C9" s="46"/>
      <c r="D9" s="86">
        <f>SUM(D7:D8)</f>
        <v>160612</v>
      </c>
      <c r="E9" s="48"/>
      <c r="F9" s="86">
        <f>SUM(F7:F8)</f>
        <v>149302</v>
      </c>
    </row>
    <row r="10" spans="1:6" ht="14.25">
      <c r="A10" s="37"/>
      <c r="B10" s="80" t="s">
        <v>105</v>
      </c>
      <c r="C10" s="46"/>
      <c r="D10" s="86">
        <v>-13535</v>
      </c>
      <c r="E10" s="48"/>
      <c r="F10" s="87">
        <v>-14061</v>
      </c>
    </row>
    <row r="11" spans="2:6" ht="15">
      <c r="B11" s="49" t="s">
        <v>25</v>
      </c>
      <c r="C11" s="49"/>
      <c r="D11" s="88">
        <f>SUM(D9:D10)</f>
        <v>147077</v>
      </c>
      <c r="E11" s="50"/>
      <c r="F11" s="89">
        <f>SUM(F9:F10)</f>
        <v>135241</v>
      </c>
    </row>
    <row r="12" spans="2:6" ht="14.25">
      <c r="B12" s="51"/>
      <c r="C12" s="51"/>
      <c r="E12" s="41"/>
      <c r="F12" s="41"/>
    </row>
    <row r="13" spans="2:6" ht="14.25">
      <c r="B13" s="41" t="s">
        <v>46</v>
      </c>
      <c r="C13" s="46">
        <v>5</v>
      </c>
      <c r="D13" s="86">
        <v>53598</v>
      </c>
      <c r="E13" s="48"/>
      <c r="F13" s="82">
        <v>42026</v>
      </c>
    </row>
    <row r="14" spans="2:6" ht="14.25">
      <c r="B14" s="41" t="s">
        <v>106</v>
      </c>
      <c r="C14" s="46">
        <v>6</v>
      </c>
      <c r="D14" s="86">
        <v>-729</v>
      </c>
      <c r="E14" s="48"/>
      <c r="F14" s="82">
        <v>-240</v>
      </c>
    </row>
    <row r="15" spans="2:6" ht="14.25">
      <c r="B15" s="41" t="s">
        <v>107</v>
      </c>
      <c r="C15" s="46"/>
      <c r="D15" s="86">
        <v>30139</v>
      </c>
      <c r="E15" s="48"/>
      <c r="F15" s="87">
        <v>29621</v>
      </c>
    </row>
    <row r="16" spans="2:6" ht="14.25">
      <c r="B16" s="41" t="s">
        <v>108</v>
      </c>
      <c r="C16" s="46"/>
      <c r="D16" s="47">
        <v>-3047</v>
      </c>
      <c r="E16" s="48"/>
      <c r="F16" s="87">
        <v>344</v>
      </c>
    </row>
    <row r="17" spans="2:8" ht="14.25">
      <c r="B17" s="51" t="s">
        <v>109</v>
      </c>
      <c r="D17" s="86">
        <v>35</v>
      </c>
      <c r="E17" s="48"/>
      <c r="F17" s="82">
        <v>1263</v>
      </c>
      <c r="G17" s="53"/>
      <c r="H17" s="53"/>
    </row>
    <row r="18" spans="2:6" ht="15">
      <c r="B18" s="70" t="s">
        <v>110</v>
      </c>
      <c r="C18" s="49"/>
      <c r="D18" s="88">
        <f>SUM(D12:D17)</f>
        <v>79996</v>
      </c>
      <c r="E18" s="50"/>
      <c r="F18" s="83">
        <v>41786</v>
      </c>
    </row>
    <row r="19" spans="2:6" ht="14.25">
      <c r="B19" s="51"/>
      <c r="C19" s="51"/>
      <c r="E19" s="41"/>
      <c r="F19" s="41"/>
    </row>
    <row r="20" spans="2:6" ht="14.25">
      <c r="B20" s="52" t="s">
        <v>26</v>
      </c>
      <c r="C20" s="46">
        <v>7</v>
      </c>
      <c r="E20" s="48"/>
      <c r="F20" s="47">
        <v>0</v>
      </c>
    </row>
    <row r="21" spans="2:6" ht="28.5">
      <c r="B21" s="52" t="s">
        <v>27</v>
      </c>
      <c r="C21" s="46"/>
      <c r="D21" s="166" t="s">
        <v>37</v>
      </c>
      <c r="E21" s="48"/>
      <c r="F21" s="47">
        <v>1544</v>
      </c>
    </row>
    <row r="22" spans="2:6" ht="14.25">
      <c r="B22" s="52" t="s">
        <v>28</v>
      </c>
      <c r="C22" s="46">
        <v>8</v>
      </c>
      <c r="E22" s="48"/>
      <c r="F22" s="47">
        <v>0</v>
      </c>
    </row>
    <row r="23" spans="2:8" ht="15">
      <c r="B23" s="168" t="s">
        <v>29</v>
      </c>
      <c r="C23" s="49"/>
      <c r="D23" s="86">
        <v>227073</v>
      </c>
      <c r="E23" s="50"/>
      <c r="F23" s="167">
        <v>208255</v>
      </c>
      <c r="G23" s="53"/>
      <c r="H23" s="53"/>
    </row>
    <row r="24" spans="1:6" ht="14.25">
      <c r="A24" s="36" t="s">
        <v>80</v>
      </c>
      <c r="B24" s="52" t="s">
        <v>79</v>
      </c>
      <c r="C24" s="51"/>
      <c r="D24" s="86">
        <v>-190023</v>
      </c>
      <c r="E24" s="41"/>
      <c r="F24" s="86">
        <v>-165940</v>
      </c>
    </row>
    <row r="25" spans="2:6" ht="15.75" thickBot="1">
      <c r="B25" s="54" t="s">
        <v>111</v>
      </c>
      <c r="C25" s="54"/>
      <c r="D25" s="169">
        <f>SUM(D23:D24)</f>
        <v>37050</v>
      </c>
      <c r="E25" s="50"/>
      <c r="F25" s="84">
        <v>42315</v>
      </c>
    </row>
    <row r="26" spans="2:6" ht="15" thickTop="1">
      <c r="B26" s="45"/>
      <c r="C26" s="45"/>
      <c r="E26" s="41"/>
      <c r="F26" s="41"/>
    </row>
    <row r="27" spans="2:6" ht="14.25">
      <c r="B27" s="45" t="s">
        <v>30</v>
      </c>
      <c r="C27" s="46">
        <v>12</v>
      </c>
      <c r="D27" s="170">
        <v>-2400</v>
      </c>
      <c r="E27" s="48"/>
      <c r="F27" s="85">
        <v>-6000</v>
      </c>
    </row>
    <row r="28" spans="2:7" ht="15.75" thickBot="1">
      <c r="B28" s="54" t="s">
        <v>112</v>
      </c>
      <c r="C28" s="54"/>
      <c r="D28" s="165">
        <f>D25+D27</f>
        <v>34650</v>
      </c>
      <c r="E28" s="50"/>
      <c r="F28" s="61">
        <v>36315</v>
      </c>
      <c r="G28" s="55"/>
    </row>
    <row r="29" spans="2:6" ht="15" thickTop="1">
      <c r="B29" s="56"/>
      <c r="C29" s="57"/>
      <c r="E29" s="59"/>
      <c r="F29" s="58"/>
    </row>
    <row r="30" spans="2:8" ht="15.75" thickBot="1">
      <c r="B30" s="60" t="s">
        <v>86</v>
      </c>
      <c r="D30" s="61">
        <v>36315</v>
      </c>
      <c r="E30" s="62"/>
      <c r="F30" s="61">
        <v>36315</v>
      </c>
      <c r="H30" s="55"/>
    </row>
    <row r="31" spans="5:6" ht="15" thickTop="1">
      <c r="E31" s="63"/>
      <c r="F31" s="55"/>
    </row>
    <row r="33" spans="2:6" ht="14.25">
      <c r="B33" s="56"/>
      <c r="D33" s="64"/>
      <c r="E33" s="65"/>
      <c r="F33" s="64"/>
    </row>
    <row r="35" spans="2:6" ht="14.25">
      <c r="B35" s="71" t="s">
        <v>31</v>
      </c>
      <c r="F35" s="68" t="s">
        <v>35</v>
      </c>
    </row>
    <row r="39" spans="2:6" ht="14.25">
      <c r="B39" t="s">
        <v>32</v>
      </c>
      <c r="C39"/>
      <c r="D39"/>
      <c r="F39" t="s">
        <v>21</v>
      </c>
    </row>
    <row r="41" ht="14.25">
      <c r="B41" s="69" t="s">
        <v>34</v>
      </c>
    </row>
  </sheetData>
  <sheetProtection/>
  <printOptions/>
  <pageMargins left="0.75" right="0.75" top="1" bottom="1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3">
      <selection activeCell="A42" sqref="A42"/>
    </sheetView>
  </sheetViews>
  <sheetFormatPr defaultColWidth="9.140625" defaultRowHeight="12.75"/>
  <cols>
    <col min="1" max="1" width="65.140625" style="0" customWidth="1"/>
    <col min="2" max="2" width="12.00390625" style="0" customWidth="1"/>
    <col min="3" max="3" width="12.8515625" style="0" customWidth="1"/>
  </cols>
  <sheetData>
    <row r="1" spans="1:3" ht="12.75">
      <c r="A1" s="90"/>
      <c r="B1" s="91"/>
      <c r="C1" s="91"/>
    </row>
    <row r="2" spans="1:4" ht="15">
      <c r="A2" s="92" t="s">
        <v>38</v>
      </c>
      <c r="B2" s="93"/>
      <c r="C2" s="93"/>
      <c r="D2" s="94"/>
    </row>
    <row r="3" spans="1:4" ht="15">
      <c r="A3" s="171" t="s">
        <v>39</v>
      </c>
      <c r="B3" s="172"/>
      <c r="C3" s="95"/>
      <c r="D3" s="94"/>
    </row>
    <row r="4" spans="1:4" ht="12.75">
      <c r="A4" s="96"/>
      <c r="B4" s="96"/>
      <c r="C4" s="96"/>
      <c r="D4" s="94"/>
    </row>
    <row r="5" spans="1:4" ht="60">
      <c r="A5" s="97"/>
      <c r="B5" s="98" t="s">
        <v>40</v>
      </c>
      <c r="C5" s="98" t="s">
        <v>41</v>
      </c>
      <c r="D5" s="94"/>
    </row>
    <row r="6" spans="1:4" ht="15">
      <c r="A6" s="97" t="s">
        <v>42</v>
      </c>
      <c r="B6" s="99" t="s">
        <v>43</v>
      </c>
      <c r="C6" s="99" t="s">
        <v>43</v>
      </c>
      <c r="D6" s="94"/>
    </row>
    <row r="7" spans="1:4" ht="12.75">
      <c r="A7" s="100" t="s">
        <v>44</v>
      </c>
      <c r="B7" s="101">
        <v>279551</v>
      </c>
      <c r="C7" s="101">
        <v>235876</v>
      </c>
      <c r="D7" s="94"/>
    </row>
    <row r="8" spans="1:4" ht="12.75">
      <c r="A8" s="100" t="s">
        <v>45</v>
      </c>
      <c r="B8" s="101">
        <v>-121184</v>
      </c>
      <c r="C8" s="101">
        <v>-87425</v>
      </c>
      <c r="D8" s="94"/>
    </row>
    <row r="9" spans="1:4" ht="12.75">
      <c r="A9" s="100" t="s">
        <v>46</v>
      </c>
      <c r="B9" s="101">
        <v>54154</v>
      </c>
      <c r="C9" s="101">
        <v>42026</v>
      </c>
      <c r="D9" s="94"/>
    </row>
    <row r="10" spans="1:4" ht="12.75">
      <c r="A10" s="100" t="s">
        <v>88</v>
      </c>
      <c r="B10" s="101">
        <v>-663</v>
      </c>
      <c r="C10" s="101">
        <v>-240</v>
      </c>
      <c r="D10" s="94"/>
    </row>
    <row r="11" spans="1:4" ht="12.75">
      <c r="A11" s="100" t="s">
        <v>89</v>
      </c>
      <c r="B11" s="101">
        <v>29704</v>
      </c>
      <c r="C11" s="101">
        <v>29621</v>
      </c>
      <c r="D11" s="94"/>
    </row>
    <row r="12" spans="1:4" ht="12.75">
      <c r="A12" s="102" t="s">
        <v>90</v>
      </c>
      <c r="B12" s="101">
        <v>0</v>
      </c>
      <c r="C12" s="101">
        <v>1544</v>
      </c>
      <c r="D12" s="94"/>
    </row>
    <row r="13" spans="1:4" ht="12.75">
      <c r="A13" s="102" t="s">
        <v>47</v>
      </c>
      <c r="B13" s="101">
        <v>-161</v>
      </c>
      <c r="C13" s="101">
        <v>1296</v>
      </c>
      <c r="D13" s="94"/>
    </row>
    <row r="14" spans="1:4" ht="12.75">
      <c r="A14" s="102" t="s">
        <v>48</v>
      </c>
      <c r="B14" s="103">
        <v>-164339</v>
      </c>
      <c r="C14" s="103">
        <v>-137651</v>
      </c>
      <c r="D14" s="94"/>
    </row>
    <row r="15" spans="1:4" ht="12.75">
      <c r="A15" s="104" t="s">
        <v>49</v>
      </c>
      <c r="B15" s="101">
        <f>SUM(B7:B14)</f>
        <v>77062</v>
      </c>
      <c r="C15" s="101">
        <f>SUM(C7:C14)</f>
        <v>85047</v>
      </c>
      <c r="D15" s="94"/>
    </row>
    <row r="16" spans="1:4" ht="12.75">
      <c r="A16" s="106" t="s">
        <v>50</v>
      </c>
      <c r="B16" s="101"/>
      <c r="C16" s="101"/>
      <c r="D16" s="94"/>
    </row>
    <row r="17" spans="1:4" ht="12.75">
      <c r="A17" s="107" t="s">
        <v>91</v>
      </c>
      <c r="B17" s="101">
        <v>0</v>
      </c>
      <c r="C17" s="101">
        <v>-14097</v>
      </c>
      <c r="D17" s="94"/>
    </row>
    <row r="18" spans="1:4" ht="12.75">
      <c r="A18" s="108" t="s">
        <v>92</v>
      </c>
      <c r="B18" s="101">
        <v>0</v>
      </c>
      <c r="C18" s="101">
        <v>-116347</v>
      </c>
      <c r="D18" s="94"/>
    </row>
    <row r="19" spans="1:4" ht="12.75">
      <c r="A19" s="102" t="s">
        <v>93</v>
      </c>
      <c r="B19" s="101">
        <v>-438693</v>
      </c>
      <c r="C19" s="101">
        <v>31717</v>
      </c>
      <c r="D19" s="94"/>
    </row>
    <row r="20" spans="1:4" ht="12.75">
      <c r="A20" s="102" t="s">
        <v>52</v>
      </c>
      <c r="B20" s="101">
        <v>-165221</v>
      </c>
      <c r="C20" s="101">
        <v>-53219</v>
      </c>
      <c r="D20" s="94"/>
    </row>
    <row r="21" spans="1:4" ht="12.75">
      <c r="A21" s="102" t="s">
        <v>53</v>
      </c>
      <c r="B21" s="101">
        <v>-7354</v>
      </c>
      <c r="C21" s="101">
        <v>-56367</v>
      </c>
      <c r="D21" s="94"/>
    </row>
    <row r="22" spans="1:4" ht="12.75">
      <c r="A22" s="106" t="s">
        <v>54</v>
      </c>
      <c r="B22" s="101"/>
      <c r="C22" s="101"/>
      <c r="D22" s="94"/>
    </row>
    <row r="23" spans="1:4" ht="12.75">
      <c r="A23" s="102" t="s">
        <v>94</v>
      </c>
      <c r="B23" s="101">
        <v>-520167</v>
      </c>
      <c r="C23" s="101">
        <f>136110+53595</f>
        <v>189705</v>
      </c>
      <c r="D23" s="94"/>
    </row>
    <row r="24" spans="1:4" ht="12.75">
      <c r="A24" s="102" t="s">
        <v>95</v>
      </c>
      <c r="B24" s="101">
        <v>1073364</v>
      </c>
      <c r="C24" s="101">
        <v>142707</v>
      </c>
      <c r="D24" s="94"/>
    </row>
    <row r="25" spans="1:4" ht="24">
      <c r="A25" s="109" t="s">
        <v>51</v>
      </c>
      <c r="B25" s="101">
        <v>554</v>
      </c>
      <c r="C25" s="101">
        <v>0</v>
      </c>
      <c r="D25" s="94"/>
    </row>
    <row r="26" spans="1:4" ht="13.5" thickBot="1">
      <c r="A26" s="102" t="s">
        <v>55</v>
      </c>
      <c r="B26" s="110">
        <v>-30882</v>
      </c>
      <c r="C26" s="110">
        <v>-422</v>
      </c>
      <c r="D26" s="94"/>
    </row>
    <row r="27" spans="1:4" ht="12.75">
      <c r="A27" s="111" t="s">
        <v>96</v>
      </c>
      <c r="B27" s="105">
        <f>SUM(B15:B26)</f>
        <v>-11337</v>
      </c>
      <c r="C27" s="105">
        <f>SUM(C15:C26)</f>
        <v>208724</v>
      </c>
      <c r="D27" s="94"/>
    </row>
    <row r="28" spans="1:4" ht="13.5" thickBot="1">
      <c r="A28" s="112" t="s">
        <v>56</v>
      </c>
      <c r="B28" s="110">
        <v>-3365</v>
      </c>
      <c r="C28" s="110">
        <v>-6000</v>
      </c>
      <c r="D28" s="94"/>
    </row>
    <row r="29" spans="1:4" ht="13.5" thickBot="1">
      <c r="A29" s="113" t="s">
        <v>57</v>
      </c>
      <c r="B29" s="114">
        <f>B27+B28</f>
        <v>-14702</v>
      </c>
      <c r="C29" s="114">
        <f>C27+C28</f>
        <v>202724</v>
      </c>
      <c r="D29" s="94"/>
    </row>
    <row r="30" spans="1:4" ht="12.75">
      <c r="A30" s="115" t="s">
        <v>58</v>
      </c>
      <c r="B30" s="105"/>
      <c r="C30" s="105"/>
      <c r="D30" s="94"/>
    </row>
    <row r="31" spans="1:4" ht="13.5" thickBot="1">
      <c r="A31" s="112" t="s">
        <v>97</v>
      </c>
      <c r="B31" s="101">
        <v>-60349</v>
      </c>
      <c r="C31" s="101">
        <v>-45757</v>
      </c>
      <c r="D31" s="94"/>
    </row>
    <row r="32" spans="1:4" ht="12.75">
      <c r="A32" s="117" t="s">
        <v>98</v>
      </c>
      <c r="B32" s="101">
        <v>196</v>
      </c>
      <c r="C32" s="101">
        <v>23</v>
      </c>
      <c r="D32" s="94"/>
    </row>
    <row r="33" spans="1:4" ht="12.75">
      <c r="A33" s="116" t="s">
        <v>59</v>
      </c>
      <c r="B33" s="101">
        <v>-185474</v>
      </c>
      <c r="C33" s="101">
        <v>-84230</v>
      </c>
      <c r="D33" s="94"/>
    </row>
    <row r="34" spans="1:4" ht="13.5" thickBot="1">
      <c r="A34" s="118" t="s">
        <v>99</v>
      </c>
      <c r="B34" s="110">
        <v>84230</v>
      </c>
      <c r="C34" s="110">
        <v>49000</v>
      </c>
      <c r="D34" s="94"/>
    </row>
    <row r="35" spans="1:4" ht="13.5" thickBot="1">
      <c r="A35" s="119" t="s">
        <v>60</v>
      </c>
      <c r="B35" s="114">
        <f>SUM(B31:B34)</f>
        <v>-161397</v>
      </c>
      <c r="C35" s="114">
        <f>SUM(C31:C34)</f>
        <v>-80964</v>
      </c>
      <c r="D35" s="94"/>
    </row>
    <row r="36" spans="1:4" ht="12.75">
      <c r="A36" s="97" t="s">
        <v>61</v>
      </c>
      <c r="B36" s="101"/>
      <c r="C36" s="101"/>
      <c r="D36" s="94"/>
    </row>
    <row r="37" spans="1:4" ht="12.75">
      <c r="A37" s="116" t="s">
        <v>100</v>
      </c>
      <c r="B37" s="101">
        <v>521897</v>
      </c>
      <c r="C37" s="101">
        <v>47343</v>
      </c>
      <c r="D37" s="94"/>
    </row>
    <row r="38" spans="1:4" ht="12.75">
      <c r="A38" s="116" t="s">
        <v>101</v>
      </c>
      <c r="B38" s="120">
        <v>0</v>
      </c>
      <c r="C38" s="120">
        <v>-6853</v>
      </c>
      <c r="D38" s="94"/>
    </row>
    <row r="39" spans="1:4" ht="13.5" thickBot="1">
      <c r="A39" s="112" t="s">
        <v>62</v>
      </c>
      <c r="B39" s="121">
        <v>-235</v>
      </c>
      <c r="C39" s="122">
        <v>-263</v>
      </c>
      <c r="D39" s="94"/>
    </row>
    <row r="40" spans="1:4" ht="13.5" thickBot="1">
      <c r="A40" s="113" t="s">
        <v>102</v>
      </c>
      <c r="B40" s="123">
        <f>SUM(B37:B39)</f>
        <v>521662</v>
      </c>
      <c r="C40" s="123">
        <f>SUM(C37:C39)</f>
        <v>40227</v>
      </c>
      <c r="D40" s="94"/>
    </row>
    <row r="41" spans="1:4" ht="24">
      <c r="A41" s="124" t="s">
        <v>103</v>
      </c>
      <c r="B41" s="101">
        <v>-51025</v>
      </c>
      <c r="C41" s="101">
        <v>16339</v>
      </c>
      <c r="D41" s="94"/>
    </row>
    <row r="42" spans="1:4" ht="12.75">
      <c r="A42" s="124" t="s">
        <v>63</v>
      </c>
      <c r="B42" s="101">
        <f>B29+B35+B40+B41</f>
        <v>294538</v>
      </c>
      <c r="C42" s="101">
        <f>C29+C35+C40+C41</f>
        <v>178326</v>
      </c>
      <c r="D42" s="94"/>
    </row>
    <row r="43" spans="1:4" ht="12.75">
      <c r="A43" s="116" t="s">
        <v>64</v>
      </c>
      <c r="B43" s="101">
        <v>2154829</v>
      </c>
      <c r="C43" s="101">
        <v>1888447</v>
      </c>
      <c r="D43" s="94"/>
    </row>
    <row r="44" spans="1:4" ht="12.75">
      <c r="A44" s="97" t="s">
        <v>65</v>
      </c>
      <c r="B44" s="125">
        <f>SUM(B42:B43)</f>
        <v>2449367</v>
      </c>
      <c r="C44" s="125">
        <f>SUM(C42:C43)</f>
        <v>2066773</v>
      </c>
      <c r="D44" s="94"/>
    </row>
    <row r="45" spans="1:4" ht="12.75">
      <c r="A45" s="126"/>
      <c r="B45" s="127"/>
      <c r="C45" s="127"/>
      <c r="D45" s="94"/>
    </row>
    <row r="46" spans="1:4" ht="12.75">
      <c r="A46" s="126"/>
      <c r="B46" s="127"/>
      <c r="C46" s="127"/>
      <c r="D46" s="94"/>
    </row>
    <row r="47" spans="1:4" ht="14.25">
      <c r="A47" s="128"/>
      <c r="B47" s="129"/>
      <c r="C47" s="130"/>
      <c r="D47" s="94"/>
    </row>
    <row r="48" spans="1:4" ht="14.25">
      <c r="A48" s="128" t="s">
        <v>66</v>
      </c>
      <c r="B48" s="131"/>
      <c r="C48" s="128" t="s">
        <v>67</v>
      </c>
      <c r="D48" s="94"/>
    </row>
    <row r="49" spans="1:4" ht="14.25">
      <c r="A49" s="128"/>
      <c r="B49" s="132"/>
      <c r="C49" s="128"/>
      <c r="D49" s="94"/>
    </row>
    <row r="50" spans="1:4" ht="14.25">
      <c r="A50" s="128"/>
      <c r="B50" s="132"/>
      <c r="C50" s="128"/>
      <c r="D50" s="94"/>
    </row>
    <row r="51" spans="1:4" ht="14.25">
      <c r="A51" s="128" t="s">
        <v>68</v>
      </c>
      <c r="B51" s="95"/>
      <c r="C51" s="128" t="s">
        <v>69</v>
      </c>
      <c r="D51" s="94"/>
    </row>
    <row r="52" spans="1:4" ht="14.25">
      <c r="A52" s="128"/>
      <c r="B52" s="128"/>
      <c r="C52" s="128"/>
      <c r="D52" s="94"/>
    </row>
    <row r="53" spans="1:4" ht="12.75">
      <c r="A53" s="94"/>
      <c r="B53" s="94"/>
      <c r="C53" s="94"/>
      <c r="D53" s="94"/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42.421875" style="0" customWidth="1"/>
    <col min="2" max="2" width="11.7109375" style="0" customWidth="1"/>
    <col min="3" max="3" width="11.140625" style="0" customWidth="1"/>
    <col min="4" max="4" width="10.421875" style="0" customWidth="1"/>
    <col min="5" max="5" width="10.8515625" style="0" customWidth="1"/>
    <col min="6" max="6" width="11.421875" style="0" customWidth="1"/>
  </cols>
  <sheetData>
    <row r="1" spans="1:6" ht="15.75">
      <c r="A1" s="149"/>
      <c r="B1" s="133"/>
      <c r="C1" s="150"/>
      <c r="D1" s="150"/>
      <c r="E1" s="150"/>
      <c r="F1" s="150"/>
    </row>
    <row r="2" spans="1:6" ht="15.75">
      <c r="A2" s="149"/>
      <c r="B2" s="133"/>
      <c r="C2" s="150"/>
      <c r="D2" s="150"/>
      <c r="E2" s="150"/>
      <c r="F2" s="150"/>
    </row>
    <row r="3" spans="1:6" ht="15.75">
      <c r="A3" s="149"/>
      <c r="B3" s="150"/>
      <c r="C3" s="133"/>
      <c r="D3" s="133"/>
      <c r="E3" s="133"/>
      <c r="F3" s="133"/>
    </row>
    <row r="4" spans="1:6" ht="15">
      <c r="A4" s="173" t="s">
        <v>38</v>
      </c>
      <c r="B4" s="174"/>
      <c r="C4" s="174"/>
      <c r="D4" s="174"/>
      <c r="E4" s="174"/>
      <c r="F4" s="134"/>
    </row>
    <row r="5" spans="1:6" ht="15">
      <c r="A5" s="173" t="s">
        <v>70</v>
      </c>
      <c r="B5" s="171"/>
      <c r="C5" s="171"/>
      <c r="D5" s="171"/>
      <c r="E5" s="171"/>
      <c r="F5" s="151"/>
    </row>
    <row r="6" spans="1:6" ht="15">
      <c r="A6" s="152"/>
      <c r="B6" s="151"/>
      <c r="C6" s="151"/>
      <c r="D6" s="151"/>
      <c r="E6" s="151"/>
      <c r="F6" s="151"/>
    </row>
    <row r="7" spans="1:6" ht="45">
      <c r="A7" s="153"/>
      <c r="B7" s="154" t="s">
        <v>71</v>
      </c>
      <c r="C7" s="154" t="s">
        <v>72</v>
      </c>
      <c r="D7" s="154" t="s">
        <v>83</v>
      </c>
      <c r="E7" s="154" t="s">
        <v>16</v>
      </c>
      <c r="F7" s="154" t="s">
        <v>73</v>
      </c>
    </row>
    <row r="8" spans="1:6" ht="15">
      <c r="A8" s="153"/>
      <c r="B8" s="137"/>
      <c r="C8" s="137"/>
      <c r="D8" s="137"/>
      <c r="E8" s="137"/>
      <c r="F8" s="137"/>
    </row>
    <row r="9" spans="1:6" ht="15">
      <c r="A9" s="156" t="s">
        <v>74</v>
      </c>
      <c r="B9" s="138">
        <v>622243</v>
      </c>
      <c r="C9" s="139">
        <v>414</v>
      </c>
      <c r="D9" s="139">
        <v>0</v>
      </c>
      <c r="E9" s="138">
        <v>241237</v>
      </c>
      <c r="F9" s="138">
        <f>SUM(B9:E9)</f>
        <v>863894</v>
      </c>
    </row>
    <row r="10" spans="1:6" ht="14.25">
      <c r="A10" s="157"/>
      <c r="B10" s="138"/>
      <c r="C10" s="139"/>
      <c r="D10" s="139"/>
      <c r="E10" s="138"/>
      <c r="F10" s="138"/>
    </row>
    <row r="11" spans="1:6" ht="14.25">
      <c r="A11" s="155" t="s">
        <v>84</v>
      </c>
      <c r="B11" s="138">
        <v>513</v>
      </c>
      <c r="C11" s="140">
        <v>-513</v>
      </c>
      <c r="D11" s="139">
        <v>0</v>
      </c>
      <c r="E11" s="139">
        <v>0</v>
      </c>
      <c r="F11" s="138">
        <f>SUM(B11:E11)</f>
        <v>0</v>
      </c>
    </row>
    <row r="12" spans="1:6" ht="14.25">
      <c r="A12" s="135" t="s">
        <v>85</v>
      </c>
      <c r="B12" s="139">
        <v>0</v>
      </c>
      <c r="C12" s="139">
        <v>0</v>
      </c>
      <c r="D12" s="139">
        <v>0</v>
      </c>
      <c r="E12" s="139">
        <v>186283</v>
      </c>
      <c r="F12" s="138">
        <f>SUM(B12:E12)</f>
        <v>186283</v>
      </c>
    </row>
    <row r="13" spans="1:6" ht="14.25">
      <c r="A13" s="155" t="s">
        <v>75</v>
      </c>
      <c r="B13" s="139">
        <v>0</v>
      </c>
      <c r="C13" s="139">
        <v>0</v>
      </c>
      <c r="D13" s="139">
        <v>0</v>
      </c>
      <c r="E13" s="139">
        <v>-70447</v>
      </c>
      <c r="F13" s="139">
        <f>SUM(B13:E13)</f>
        <v>-70447</v>
      </c>
    </row>
    <row r="14" spans="1:6" ht="28.5">
      <c r="A14" s="135" t="s">
        <v>87</v>
      </c>
      <c r="B14" s="141">
        <v>159231</v>
      </c>
      <c r="C14" s="141">
        <v>449</v>
      </c>
      <c r="D14" s="141">
        <v>0</v>
      </c>
      <c r="E14" s="141">
        <v>-159680</v>
      </c>
      <c r="F14" s="141">
        <f>SUM(B14:E14)</f>
        <v>0</v>
      </c>
    </row>
    <row r="15" spans="1:6" ht="15.75" thickBot="1">
      <c r="A15" s="156" t="s">
        <v>76</v>
      </c>
      <c r="B15" s="142">
        <f>SUM(B9:B14)</f>
        <v>781987</v>
      </c>
      <c r="C15" s="142">
        <f>SUM(C9:C14)</f>
        <v>350</v>
      </c>
      <c r="D15" s="143">
        <f>SUM(D9:D14)</f>
        <v>0</v>
      </c>
      <c r="E15" s="142">
        <f>SUM(E9:E14)</f>
        <v>197393</v>
      </c>
      <c r="F15" s="142">
        <f>SUM(B15:E15)</f>
        <v>979730</v>
      </c>
    </row>
    <row r="16" spans="1:6" ht="15">
      <c r="A16" s="156"/>
      <c r="B16" s="144"/>
      <c r="C16" s="144"/>
      <c r="D16" s="144"/>
      <c r="E16" s="144"/>
      <c r="F16" s="144"/>
    </row>
    <row r="17" spans="1:6" ht="14.25">
      <c r="A17" s="155" t="s">
        <v>84</v>
      </c>
      <c r="B17" s="139">
        <v>0</v>
      </c>
      <c r="C17" s="139">
        <v>0</v>
      </c>
      <c r="D17" s="140">
        <v>0</v>
      </c>
      <c r="E17" s="139">
        <v>0</v>
      </c>
      <c r="F17" s="145">
        <f>SUM(B17:E17)</f>
        <v>0</v>
      </c>
    </row>
    <row r="18" spans="1:6" ht="14.25">
      <c r="A18" s="135" t="s">
        <v>86</v>
      </c>
      <c r="B18" s="139">
        <v>0</v>
      </c>
      <c r="C18" s="139">
        <v>0</v>
      </c>
      <c r="D18" s="139">
        <v>0</v>
      </c>
      <c r="E18" s="139">
        <v>34650</v>
      </c>
      <c r="F18" s="146">
        <f>SUM(B18:E18)</f>
        <v>34650</v>
      </c>
    </row>
    <row r="19" spans="1:6" ht="14.25">
      <c r="A19" s="155" t="s">
        <v>75</v>
      </c>
      <c r="B19" s="139">
        <v>0</v>
      </c>
      <c r="C19" s="139">
        <v>0</v>
      </c>
      <c r="D19" s="139">
        <v>0</v>
      </c>
      <c r="E19" s="139">
        <v>0</v>
      </c>
      <c r="F19" s="139">
        <f>SUM(B19:E19)</f>
        <v>0</v>
      </c>
    </row>
    <row r="20" spans="1:6" ht="28.5">
      <c r="A20" s="135" t="s">
        <v>87</v>
      </c>
      <c r="B20" s="139">
        <v>0</v>
      </c>
      <c r="C20" s="141">
        <v>260</v>
      </c>
      <c r="D20" s="141">
        <v>0</v>
      </c>
      <c r="E20" s="139">
        <v>0</v>
      </c>
      <c r="F20" s="141">
        <f>SUM(B20:E20)</f>
        <v>260</v>
      </c>
    </row>
    <row r="21" spans="1:6" ht="15.75" thickBot="1">
      <c r="A21" s="156" t="s">
        <v>77</v>
      </c>
      <c r="B21" s="147">
        <f>B15+B17+B18+B19+B20</f>
        <v>781987</v>
      </c>
      <c r="C21" s="147">
        <f>C15+C17+C18+C19+C20</f>
        <v>610</v>
      </c>
      <c r="D21" s="147">
        <f>D15+D17+D18+D19+D20</f>
        <v>0</v>
      </c>
      <c r="E21" s="147">
        <f>E15+E17+E18+E19+E20</f>
        <v>232043</v>
      </c>
      <c r="F21" s="148">
        <f>SUM(B21:E21)</f>
        <v>1014640</v>
      </c>
    </row>
    <row r="22" spans="1:6" ht="15">
      <c r="A22" s="154"/>
      <c r="B22" s="158"/>
      <c r="C22" s="158"/>
      <c r="D22" s="158"/>
      <c r="E22" s="158"/>
      <c r="F22" s="158"/>
    </row>
    <row r="23" spans="1:6" ht="15">
      <c r="A23" s="154"/>
      <c r="B23" s="158"/>
      <c r="C23" s="158"/>
      <c r="D23" s="158"/>
      <c r="E23" s="158"/>
      <c r="F23" s="158"/>
    </row>
    <row r="24" spans="1:6" ht="15">
      <c r="A24" s="154"/>
      <c r="B24" s="158"/>
      <c r="C24" s="158"/>
      <c r="D24" s="158"/>
      <c r="E24" s="158"/>
      <c r="F24" s="158"/>
    </row>
    <row r="25" spans="1:6" ht="15">
      <c r="A25" s="154"/>
      <c r="B25" s="158"/>
      <c r="C25" s="158"/>
      <c r="D25" s="158"/>
      <c r="E25" s="158"/>
      <c r="F25" s="158"/>
    </row>
    <row r="26" spans="1:6" ht="15">
      <c r="A26" s="159"/>
      <c r="B26" s="153"/>
      <c r="C26" s="153"/>
      <c r="D26" s="153"/>
      <c r="E26" s="153"/>
      <c r="F26" s="153"/>
    </row>
    <row r="27" spans="1:6" ht="15">
      <c r="A27" s="159"/>
      <c r="B27" s="153"/>
      <c r="C27" s="153"/>
      <c r="D27" s="153"/>
      <c r="E27" s="153"/>
      <c r="F27" s="153"/>
    </row>
    <row r="28" spans="1:6" ht="15">
      <c r="A28" s="160" t="s">
        <v>66</v>
      </c>
      <c r="B28" s="161"/>
      <c r="C28" s="150"/>
      <c r="D28" s="160" t="s">
        <v>67</v>
      </c>
      <c r="E28" s="153"/>
      <c r="F28" s="153"/>
    </row>
    <row r="29" spans="1:6" ht="15">
      <c r="A29" s="160"/>
      <c r="B29" s="162"/>
      <c r="C29" s="150"/>
      <c r="D29" s="160"/>
      <c r="E29" s="151"/>
      <c r="F29" s="153"/>
    </row>
    <row r="30" spans="1:6" ht="15">
      <c r="A30" s="160"/>
      <c r="B30" s="162"/>
      <c r="C30" s="150"/>
      <c r="D30" s="160"/>
      <c r="E30" s="153"/>
      <c r="F30" s="153"/>
    </row>
    <row r="31" spans="1:6" ht="15">
      <c r="A31" s="160" t="s">
        <v>68</v>
      </c>
      <c r="B31" s="163"/>
      <c r="C31" s="150"/>
      <c r="D31" s="160" t="s">
        <v>69</v>
      </c>
      <c r="E31" s="153"/>
      <c r="F31" s="153"/>
    </row>
    <row r="32" spans="1:6" ht="14.25">
      <c r="A32" s="136"/>
      <c r="B32" s="155"/>
      <c r="C32" s="155"/>
      <c r="D32" s="155"/>
      <c r="E32" s="155"/>
      <c r="F32" s="155"/>
    </row>
  </sheetData>
  <sheetProtection/>
  <mergeCells count="2">
    <mergeCell ref="A4:E4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2012-01-26T03:07:23Z</cp:lastPrinted>
  <dcterms:created xsi:type="dcterms:W3CDTF">1996-10-08T23:32:33Z</dcterms:created>
  <dcterms:modified xsi:type="dcterms:W3CDTF">2015-07-06T10:03:44Z</dcterms:modified>
  <cp:category/>
  <cp:version/>
  <cp:contentType/>
  <cp:contentStatus/>
</cp:coreProperties>
</file>