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офп" sheetId="1" r:id="rId1"/>
    <sheet name="осп" sheetId="2" r:id="rId2"/>
    <sheet name="АК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<sst xmlns="http://schemas.openxmlformats.org/spreadsheetml/2006/main" count="147" uniqueCount="112">
  <si>
    <t>Дженбаева Э.Т.</t>
  </si>
  <si>
    <t>Март 2014</t>
  </si>
  <si>
    <t>Март 2013</t>
  </si>
  <si>
    <t xml:space="preserve"> Март  2014 </t>
  </si>
  <si>
    <t xml:space="preserve"> Март  2013 </t>
  </si>
  <si>
    <t>Илебаев Н.Э.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</si>
  <si>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</si>
  <si>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</si>
  <si>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</si>
  <si>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</si>
  <si>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</si>
  <si>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Группанын өздүгүндө жайгашкан</t>
  </si>
  <si>
    <t>- “РЕПО” күрөө келишими менен чектелген</t>
  </si>
  <si>
    <t>банктарга берилген насыялар жана аванстар</t>
  </si>
  <si>
    <t>Кардарларга берилген ссудалар</t>
  </si>
  <si>
    <t>минус чыгашаларды жана жоготууларды жабуу үчүн резерв</t>
  </si>
  <si>
    <t>Таза насыялардын жыйынтыгы</t>
  </si>
  <si>
    <t>Тындыруунун мөөнөтүнө чейин кармалган инвестициялар</t>
  </si>
  <si>
    <t>Сатуу үчүн кармалган активдер</t>
  </si>
  <si>
    <t>Инвестициялык менчик</t>
  </si>
  <si>
    <t>Негизги каражаттар жана материалдык эмес активдер</t>
  </si>
  <si>
    <t>Бөлүнгөн налогдорго талаптар</t>
  </si>
  <si>
    <t>Башка активдер</t>
  </si>
  <si>
    <t>Активдердин жыйынтыгы</t>
  </si>
  <si>
    <t>Милдеттенмелер</t>
  </si>
  <si>
    <t>Банктын эсептери жана аманттары</t>
  </si>
  <si>
    <t>Кардарлардын эсептери жана аманаттары</t>
  </si>
  <si>
    <t>Субординацияланган карыз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</si>
  <si>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</si>
  <si>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</si>
  <si>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</si>
  <si>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</si>
  <si>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</si>
  <si>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ӨЗДҮК КАРАЖАТ</t>
  </si>
  <si>
    <t>Акционердик капитал</t>
  </si>
  <si>
    <t>Сатууга бар болгон кайра бааланган финансылык активдерге резерв</t>
  </si>
  <si>
    <t>Бөлүштүрүлбөгөн пайда</t>
  </si>
  <si>
    <t>Өздүк каражаттардын жыйынтыгы</t>
  </si>
  <si>
    <t>Бардык милдеттенмелер жана өздүк каражаттар</t>
  </si>
  <si>
    <t>Кошумча төлөнгөн капитал</t>
  </si>
  <si>
    <t>Башкаруу төрагасы</t>
  </si>
  <si>
    <t xml:space="preserve">Башкы  бухгалтер </t>
  </si>
  <si>
    <t>Башкы бухгалтер</t>
  </si>
  <si>
    <t>миң сом</t>
  </si>
  <si>
    <t xml:space="preserve">ОАО "КЫРГЫЗСТАН Коммерциялык банктын" 2014-жылдын 31-мартка карата финансылык абал жөнүндө отчет  </t>
  </si>
  <si>
    <t>ОАО "КЫРГЫЗСТАН Коммерциялык банктын" 2014-жылдын 31-мартка карата  жалпы киреше отчету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</si>
  <si>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</si>
  <si>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</si>
  <si>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</si>
  <si>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</si>
  <si>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</si>
  <si>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Таза комиссиялык киреше</t>
  </si>
  <si>
    <t>Акыйкат наркы боюнча бааланган, каржылык аспаптар менен операциялардан таза пайда, андагы өзгөрүүлөр мезгил ичинде пайдалардын же чыгашалардын курамында чагылдырылат</t>
  </si>
  <si>
    <t>Чет өлкөлүк валюта менен операциялардан таза пайда</t>
  </si>
  <si>
    <t>Башка операциялык кирешелер (чыгашалар)</t>
  </si>
  <si>
    <t>Операциондук кирешелер</t>
  </si>
  <si>
    <t>Баасызданууга резерв</t>
  </si>
  <si>
    <t>Персоналга чыгаша</t>
  </si>
  <si>
    <t>Башка административдик чыгашалар</t>
  </si>
  <si>
    <t>Кирешеге карай салык берилгенге чейин кирешелер</t>
  </si>
  <si>
    <t>Кирешеге карай салык боюнча чыгашалар</t>
  </si>
  <si>
    <t>Жыл ичинде киреше</t>
  </si>
  <si>
    <t>Активдер</t>
  </si>
  <si>
    <t xml:space="preserve">                   I-квартал   2014</t>
  </si>
  <si>
    <t xml:space="preserve">                   I-квартал   2013</t>
  </si>
  <si>
    <t>Операциялык иштен акча каражаттарынын кыймылы</t>
  </si>
  <si>
    <t>Алынган үлүштүк кирешелер</t>
  </si>
  <si>
    <t>Башка кирешелер боюнча түшүүлөр</t>
  </si>
  <si>
    <t>Операциялык активдердин көбөйүшү/(азайышы)</t>
  </si>
  <si>
    <t>Башка банктардагы аманаттар</t>
  </si>
  <si>
    <t>Банктарга берилген насыялар жана аванстар</t>
  </si>
  <si>
    <t>Кардарларга берилген насыялар</t>
  </si>
  <si>
    <t>Операциялык милдеттенмелердин көбөйүшү/(азайышы)</t>
  </si>
  <si>
    <t>Банктардын эсептери жана аманаттары</t>
  </si>
  <si>
    <t>Кардарлардын күндөлүк эсептери жана аманаттары</t>
  </si>
  <si>
    <t>Банктардын жана башка каржы институттардын насыялары</t>
  </si>
  <si>
    <t>Кирешеге карай салыктарды төлөгөнгө чейин операциялык иштен акча каражаттарынын кыймылы</t>
  </si>
  <si>
    <t>Төлөнгөн пайдага карай салык</t>
  </si>
  <si>
    <t>ИНВЕСТИЦИЯЛЫК ИШТЕН АКЧА КАРАЖАТТАРЫНЫН КЫЙМЫЛЫ</t>
  </si>
  <si>
    <t>Тындырууга чейин кармалган инвестицияларды сатып алуу</t>
  </si>
  <si>
    <t>Тындырууга чейин кармалган инвестицияларды жоюу</t>
  </si>
  <si>
    <t>Негизги каражаттарды жана материалдык эмес активдерди сатып алуу</t>
  </si>
  <si>
    <t>Негизги каражаттарды жана материалдык эмес активдерди сатуу</t>
  </si>
  <si>
    <t>Инвестициялык иштен акча каражаттардын кыймылы</t>
  </si>
  <si>
    <t>КАРЖЫЛЫК ИШТЕН АКЧА КАРАЖАТТАРЫНЫН КЫЙМЫЛЫ</t>
  </si>
  <si>
    <t>Башка тартылган акча каражаттардын түшүүсү</t>
  </si>
  <si>
    <t>Башка тартылган акча каражаттарды тындыруу</t>
  </si>
  <si>
    <t>Акцияларды чыгаруу</t>
  </si>
  <si>
    <t>Өздүк акцияларды сатып алуу</t>
  </si>
  <si>
    <t>Төлөнгөн үлүштүк кирешелер</t>
  </si>
  <si>
    <t>Каржы ишинде акча каражаттардын кыймылы</t>
  </si>
  <si>
    <t>Акча каражаттарынын таза көбөйүшү/(азайышы)</t>
  </si>
  <si>
    <t>Валюта курстарындагы өзгөрүүлөрдүн акча каражаттарынын чоңдугунун таасири</t>
  </si>
  <si>
    <t>Жыл башына акча каражаттары</t>
  </si>
  <si>
    <t xml:space="preserve">Жыл соңуна акча каражаттары </t>
  </si>
  <si>
    <t>2014-жылдын 31-мартка карата акча каражаттарынын жылышы жөнүндө отчет</t>
  </si>
  <si>
    <t>Акционердик капитал             миң сом</t>
  </si>
  <si>
    <t>Кошумча төлөнгөн капитал                миң сом</t>
  </si>
  <si>
    <t>Резервдер        миң сом</t>
  </si>
  <si>
    <t>Бөлүштүрүлбөгөн пайда                   миң сом</t>
  </si>
  <si>
    <t>Жалпы                миң сом</t>
  </si>
  <si>
    <t>2013-жылдын 01-январына калдык</t>
  </si>
  <si>
    <t>Жылдык жалпы киреше</t>
  </si>
  <si>
    <t>Жылдык жалпы кирешенин жыйынтыгы</t>
  </si>
  <si>
    <t>Жарыяланган үлүштүк кирешелер</t>
  </si>
  <si>
    <t>Которуу</t>
  </si>
  <si>
    <t>2013-жылдын 31-декабрына калдык</t>
  </si>
  <si>
    <t xml:space="preserve"> 2014-жылдын 1-январына калдык   </t>
  </si>
  <si>
    <t>Таза киреше</t>
  </si>
  <si>
    <t xml:space="preserve">2014-жылдын 31-мартына калдык </t>
  </si>
  <si>
    <t>Менчик ээси менен операциялардын жыйынтыгы</t>
  </si>
  <si>
    <t>2014-жылдын 30-июнга карата капиталдын өзгөрүшү жөнүндө отчет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</si>
</sst>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57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11"/>
      <name val="Arial Cyr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9"/>
      <name val="Arial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theme="1" tint="0.04998999834060669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40" applyFont="1" applyFill="1" applyBorder="1" applyAlignment="1">
      <alignment horizontal="center" wrapText="1"/>
      <protection/>
    </xf>
    <xf numFmtId="49" fontId="8" fillId="0" borderId="0" xfId="40" applyNumberFormat="1" applyFont="1" applyFill="1" applyBorder="1" applyAlignment="1">
      <alignment horizontal="center" vertical="center" wrapText="1"/>
      <protection/>
    </xf>
    <xf numFmtId="0" fontId="7" fillId="0" borderId="0" xfId="40" applyFont="1" applyFill="1" applyBorder="1" applyAlignment="1">
      <alignment/>
      <protection/>
    </xf>
    <xf numFmtId="14" fontId="8" fillId="0" borderId="10" xfId="40" applyNumberFormat="1" applyFont="1" applyFill="1" applyBorder="1" applyAlignment="1">
      <alignment horizontal="center"/>
      <protection/>
    </xf>
    <xf numFmtId="0" fontId="7" fillId="0" borderId="0" xfId="40" applyFont="1" applyBorder="1" applyAlignment="1">
      <alignment/>
      <protection/>
    </xf>
    <xf numFmtId="180" fontId="7" fillId="0" borderId="0" xfId="41" applyNumberFormat="1" applyFont="1" applyFill="1" applyAlignment="1">
      <alignment horizontal="right"/>
      <protection/>
    </xf>
    <xf numFmtId="0" fontId="8" fillId="0" borderId="0" xfId="39" applyFont="1" applyFill="1" applyBorder="1">
      <alignment/>
      <protection/>
    </xf>
    <xf numFmtId="180" fontId="8" fillId="0" borderId="11" xfId="68" applyNumberFormat="1" applyFont="1" applyFill="1" applyBorder="1" applyAlignment="1">
      <alignment/>
    </xf>
    <xf numFmtId="180" fontId="8" fillId="0" borderId="0" xfId="68" applyNumberFormat="1" applyFont="1" applyFill="1" applyBorder="1" applyAlignment="1">
      <alignment/>
    </xf>
    <xf numFmtId="0" fontId="7" fillId="0" borderId="0" xfId="41" applyFont="1" applyFill="1" applyBorder="1" applyAlignment="1">
      <alignment/>
      <protection/>
    </xf>
    <xf numFmtId="180" fontId="6" fillId="0" borderId="0" xfId="0" applyNumberFormat="1" applyFont="1" applyAlignment="1">
      <alignment/>
    </xf>
    <xf numFmtId="0" fontId="7" fillId="0" borderId="0" xfId="41" applyFont="1" applyFill="1" applyBorder="1" applyAlignment="1">
      <alignment wrapText="1"/>
      <protection/>
    </xf>
    <xf numFmtId="0" fontId="6" fillId="0" borderId="0" xfId="0" applyFont="1" applyFill="1" applyAlignment="1">
      <alignment/>
    </xf>
    <xf numFmtId="49" fontId="7" fillId="0" borderId="0" xfId="42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8" fillId="0" borderId="0" xfId="39" applyFont="1">
      <alignment/>
      <protection/>
    </xf>
    <xf numFmtId="180" fontId="8" fillId="0" borderId="12" xfId="68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80" fontId="5" fillId="0" borderId="12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80" fontId="5" fillId="0" borderId="0" xfId="0" applyNumberFormat="1" applyFont="1" applyBorder="1" applyAlignment="1">
      <alignment horizontal="center" vertical="center"/>
    </xf>
    <xf numFmtId="0" fontId="7" fillId="0" borderId="0" xfId="40" applyFont="1" applyFill="1" applyBorder="1" applyAlignment="1">
      <alignment wrapText="1"/>
      <protection/>
    </xf>
    <xf numFmtId="14" fontId="8" fillId="0" borderId="0" xfId="40" applyNumberFormat="1" applyFont="1" applyFill="1" applyBorder="1" applyAlignment="1">
      <alignment horizontal="center"/>
      <protection/>
    </xf>
    <xf numFmtId="0" fontId="8" fillId="0" borderId="0" xfId="40" applyFont="1" applyBorder="1" applyAlignment="1">
      <alignment horizontal="left" wrapText="1"/>
      <protection/>
    </xf>
    <xf numFmtId="37" fontId="7" fillId="0" borderId="0" xfId="33" applyNumberFormat="1" applyFont="1" applyFill="1" applyAlignment="1">
      <alignment/>
    </xf>
    <xf numFmtId="0" fontId="7" fillId="0" borderId="0" xfId="40" applyFont="1" applyFill="1" applyBorder="1" applyAlignment="1">
      <alignment horizontal="left" wrapText="1"/>
      <protection/>
    </xf>
    <xf numFmtId="0" fontId="10" fillId="0" borderId="0" xfId="0" applyFont="1" applyBorder="1" applyAlignment="1">
      <alignment horizontal="left" vertical="top" wrapText="1"/>
    </xf>
    <xf numFmtId="0" fontId="8" fillId="0" borderId="0" xfId="40" applyFont="1" applyFill="1" applyBorder="1" applyAlignment="1">
      <alignment horizontal="left" wrapText="1"/>
      <protection/>
    </xf>
    <xf numFmtId="180" fontId="8" fillId="0" borderId="0" xfId="41" applyNumberFormat="1" applyFont="1" applyFill="1" applyAlignment="1">
      <alignment horizontal="right"/>
      <protection/>
    </xf>
    <xf numFmtId="180" fontId="7" fillId="0" borderId="0" xfId="0" applyNumberFormat="1" applyFont="1" applyFill="1" applyBorder="1" applyAlignment="1">
      <alignment/>
    </xf>
    <xf numFmtId="0" fontId="7" fillId="0" borderId="0" xfId="40" applyFont="1" applyFill="1" applyBorder="1" applyAlignment="1" quotePrefix="1">
      <alignment horizontal="left" wrapText="1"/>
      <protection/>
    </xf>
    <xf numFmtId="0" fontId="7" fillId="0" borderId="0" xfId="40" applyFont="1" applyBorder="1" applyAlignment="1">
      <alignment horizontal="left" wrapText="1"/>
      <protection/>
    </xf>
    <xf numFmtId="180" fontId="8" fillId="0" borderId="12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0" fontId="7" fillId="0" borderId="0" xfId="39" applyFont="1" applyAlignment="1">
      <alignment/>
      <protection/>
    </xf>
    <xf numFmtId="0" fontId="7" fillId="0" borderId="0" xfId="40" applyFont="1" applyBorder="1" applyAlignment="1">
      <alignment horizontal="left"/>
      <protection/>
    </xf>
    <xf numFmtId="180" fontId="8" fillId="0" borderId="11" xfId="34" applyNumberFormat="1" applyFont="1" applyFill="1" applyBorder="1" applyAlignment="1">
      <alignment/>
    </xf>
    <xf numFmtId="177" fontId="8" fillId="0" borderId="0" xfId="41" applyNumberFormat="1" applyFont="1" applyFill="1" applyBorder="1" applyAlignment="1">
      <alignment horizontal="right"/>
      <protection/>
    </xf>
    <xf numFmtId="0" fontId="8" fillId="0" borderId="0" xfId="39" applyFont="1" applyAlignment="1">
      <alignment wrapText="1"/>
      <protection/>
    </xf>
    <xf numFmtId="180" fontId="12" fillId="0" borderId="0" xfId="0" applyNumberFormat="1" applyFont="1" applyFill="1" applyAlignment="1">
      <alignment/>
    </xf>
    <xf numFmtId="37" fontId="11" fillId="0" borderId="0" xfId="33" applyNumberFormat="1" applyFont="1" applyFill="1" applyAlignment="1">
      <alignment/>
    </xf>
    <xf numFmtId="0" fontId="12" fillId="0" borderId="0" xfId="0" applyFont="1" applyAlignment="1">
      <alignment/>
    </xf>
    <xf numFmtId="180" fontId="13" fillId="0" borderId="0" xfId="34" applyNumberFormat="1" applyFont="1" applyFill="1" applyBorder="1" applyAlignment="1">
      <alignment horizontal="left"/>
    </xf>
    <xf numFmtId="0" fontId="12" fillId="0" borderId="0" xfId="0" applyFont="1" applyFill="1" applyAlignment="1">
      <alignment/>
    </xf>
    <xf numFmtId="180" fontId="6" fillId="0" borderId="0" xfId="0" applyNumberFormat="1" applyFont="1" applyFill="1" applyAlignment="1">
      <alignment/>
    </xf>
    <xf numFmtId="180" fontId="7" fillId="0" borderId="0" xfId="34" applyNumberFormat="1" applyFont="1" applyFill="1" applyBorder="1" applyAlignment="1">
      <alignment horizontal="left"/>
    </xf>
    <xf numFmtId="180" fontId="7" fillId="0" borderId="13" xfId="41" applyNumberFormat="1" applyFont="1" applyFill="1" applyBorder="1" applyAlignment="1">
      <alignment horizontal="right"/>
      <protection/>
    </xf>
    <xf numFmtId="180" fontId="54" fillId="0" borderId="0" xfId="0" applyNumberFormat="1" applyFont="1" applyFill="1" applyBorder="1" applyAlignment="1">
      <alignment/>
    </xf>
    <xf numFmtId="180" fontId="55" fillId="33" borderId="0" xfId="41" applyNumberFormat="1" applyFont="1" applyFill="1" applyAlignment="1">
      <alignment horizontal="right"/>
      <protection/>
    </xf>
    <xf numFmtId="0" fontId="0" fillId="0" borderId="0" xfId="40" applyFont="1" applyFill="1" applyBorder="1" applyAlignment="1">
      <alignment/>
      <protection/>
    </xf>
    <xf numFmtId="180" fontId="0" fillId="0" borderId="0" xfId="41" applyNumberFormat="1" applyFont="1" applyFill="1" applyAlignment="1">
      <alignment horizontal="right"/>
      <protection/>
    </xf>
    <xf numFmtId="180" fontId="14" fillId="0" borderId="11" xfId="68" applyNumberFormat="1" applyFont="1" applyFill="1" applyBorder="1" applyAlignment="1">
      <alignment/>
    </xf>
    <xf numFmtId="180" fontId="14" fillId="0" borderId="0" xfId="68" applyNumberFormat="1" applyFont="1" applyFill="1" applyBorder="1" applyAlignment="1">
      <alignment/>
    </xf>
    <xf numFmtId="180" fontId="14" fillId="0" borderId="12" xfId="68" applyNumberFormat="1" applyFont="1" applyFill="1" applyBorder="1" applyAlignment="1">
      <alignment/>
    </xf>
    <xf numFmtId="180" fontId="7" fillId="33" borderId="0" xfId="41" applyNumberFormat="1" applyFont="1" applyFill="1" applyAlignment="1">
      <alignment horizontal="right"/>
      <protection/>
    </xf>
    <xf numFmtId="0" fontId="54" fillId="0" borderId="0" xfId="40" applyFont="1" applyFill="1" applyBorder="1" applyAlignment="1">
      <alignment/>
      <protection/>
    </xf>
    <xf numFmtId="180" fontId="54" fillId="0" borderId="0" xfId="41" applyNumberFormat="1" applyFont="1" applyFill="1" applyAlignment="1">
      <alignment horizontal="right"/>
      <protection/>
    </xf>
    <xf numFmtId="180" fontId="56" fillId="0" borderId="0" xfId="68" applyNumberFormat="1" applyFont="1" applyFill="1" applyBorder="1" applyAlignment="1">
      <alignment/>
    </xf>
    <xf numFmtId="180" fontId="54" fillId="33" borderId="0" xfId="41" applyNumberFormat="1" applyFont="1" applyFill="1" applyAlignment="1">
      <alignment horizontal="right"/>
      <protection/>
    </xf>
    <xf numFmtId="180" fontId="7" fillId="0" borderId="0" xfId="68" applyNumberFormat="1" applyFont="1" applyFill="1" applyBorder="1" applyAlignment="1">
      <alignment/>
    </xf>
    <xf numFmtId="180" fontId="0" fillId="0" borderId="0" xfId="68" applyNumberFormat="1" applyFont="1" applyFill="1" applyBorder="1" applyAlignment="1">
      <alignment/>
    </xf>
    <xf numFmtId="180" fontId="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37" fontId="7" fillId="0" borderId="0" xfId="33" applyNumberFormat="1" applyFont="1" applyFill="1" applyBorder="1" applyAlignment="1">
      <alignment/>
    </xf>
    <xf numFmtId="180" fontId="7" fillId="0" borderId="0" xfId="41" applyNumberFormat="1" applyFont="1" applyFill="1" applyBorder="1" applyAlignment="1">
      <alignment horizontal="right"/>
      <protection/>
    </xf>
    <xf numFmtId="180" fontId="8" fillId="0" borderId="0" xfId="41" applyNumberFormat="1" applyFont="1" applyFill="1" applyBorder="1" applyAlignment="1">
      <alignment horizontal="right"/>
      <protection/>
    </xf>
    <xf numFmtId="0" fontId="6" fillId="0" borderId="0" xfId="0" applyFont="1" applyBorder="1" applyAlignment="1">
      <alignment/>
    </xf>
    <xf numFmtId="180" fontId="6" fillId="0" borderId="0" xfId="0" applyNumberFormat="1" applyFont="1" applyFill="1" applyBorder="1" applyAlignment="1">
      <alignment/>
    </xf>
    <xf numFmtId="180" fontId="0" fillId="0" borderId="0" xfId="41" applyNumberFormat="1" applyFont="1" applyFill="1" applyBorder="1" applyAlignment="1">
      <alignment horizontal="right"/>
      <protection/>
    </xf>
    <xf numFmtId="180" fontId="54" fillId="0" borderId="0" xfId="41" applyNumberFormat="1" applyFont="1" applyFill="1" applyBorder="1" applyAlignment="1">
      <alignment horizontal="right"/>
      <protection/>
    </xf>
    <xf numFmtId="0" fontId="17" fillId="0" borderId="14" xfId="35" applyFont="1" applyBorder="1" applyAlignment="1">
      <alignment vertical="top"/>
      <protection/>
    </xf>
    <xf numFmtId="0" fontId="11" fillId="0" borderId="14" xfId="35" applyFont="1" applyBorder="1" applyAlignment="1">
      <alignment horizontal="left" vertical="top"/>
      <protection/>
    </xf>
    <xf numFmtId="0" fontId="11" fillId="0" borderId="14" xfId="35" applyFont="1" applyBorder="1" applyAlignment="1">
      <alignment vertical="top"/>
      <protection/>
    </xf>
    <xf numFmtId="0" fontId="17" fillId="0" borderId="14" xfId="35" applyFont="1" applyBorder="1" applyAlignment="1">
      <alignment horizontal="left" vertical="top"/>
      <protection/>
    </xf>
    <xf numFmtId="0" fontId="17" fillId="0" borderId="14" xfId="35" applyFont="1" applyBorder="1" applyAlignment="1">
      <alignment horizontal="left" vertical="top" wrapText="1"/>
      <protection/>
    </xf>
    <xf numFmtId="0" fontId="11" fillId="0" borderId="14" xfId="35" applyFont="1" applyBorder="1" applyAlignment="1">
      <alignment vertical="top" wrapText="1"/>
      <protection/>
    </xf>
    <xf numFmtId="0" fontId="17" fillId="0" borderId="14" xfId="35" applyFont="1" applyBorder="1" applyAlignment="1">
      <alignment vertical="center"/>
      <protection/>
    </xf>
    <xf numFmtId="0" fontId="18" fillId="0" borderId="14" xfId="0" applyFont="1" applyBorder="1" applyAlignment="1">
      <alignment horizontal="center" vertical="center" wrapText="1"/>
    </xf>
    <xf numFmtId="182" fontId="18" fillId="0" borderId="14" xfId="0" applyNumberFormat="1" applyFont="1" applyBorder="1" applyAlignment="1">
      <alignment horizontal="center" vertical="center" wrapText="1"/>
    </xf>
    <xf numFmtId="0" fontId="11" fillId="0" borderId="14" xfId="35" applyFont="1" applyBorder="1" applyAlignment="1">
      <alignment horizontal="left" vertical="center"/>
      <protection/>
    </xf>
    <xf numFmtId="180" fontId="11" fillId="0" borderId="14" xfId="35" applyNumberFormat="1" applyFont="1" applyFill="1" applyBorder="1" applyAlignment="1">
      <alignment vertical="center"/>
      <protection/>
    </xf>
    <xf numFmtId="0" fontId="11" fillId="0" borderId="14" xfId="35" applyFont="1" applyBorder="1" applyAlignment="1">
      <alignment vertical="center"/>
      <protection/>
    </xf>
    <xf numFmtId="177" fontId="11" fillId="0" borderId="14" xfId="35" applyNumberFormat="1" applyFont="1" applyFill="1" applyBorder="1" applyAlignment="1">
      <alignment vertical="center"/>
      <protection/>
    </xf>
    <xf numFmtId="180" fontId="17" fillId="0" borderId="14" xfId="35" applyNumberFormat="1" applyFont="1" applyFill="1" applyBorder="1" applyAlignment="1">
      <alignment horizontal="right" vertical="center"/>
      <protection/>
    </xf>
    <xf numFmtId="180" fontId="11" fillId="0" borderId="14" xfId="35" applyNumberFormat="1" applyFont="1" applyFill="1" applyBorder="1" applyAlignment="1">
      <alignment horizontal="right" vertical="center"/>
      <protection/>
    </xf>
    <xf numFmtId="180" fontId="11" fillId="34" borderId="14" xfId="35" applyNumberFormat="1" applyFont="1" applyFill="1" applyBorder="1" applyAlignment="1">
      <alignment vertical="center"/>
      <protection/>
    </xf>
    <xf numFmtId="0" fontId="17" fillId="0" borderId="14" xfId="35" applyFont="1" applyBorder="1" applyAlignment="1">
      <alignment vertical="top" wrapText="1"/>
      <protection/>
    </xf>
    <xf numFmtId="0" fontId="0" fillId="0" borderId="14" xfId="40" applyFont="1" applyFill="1" applyBorder="1" applyAlignment="1">
      <alignment/>
      <protection/>
    </xf>
    <xf numFmtId="0" fontId="0" fillId="0" borderId="14" xfId="41" applyFont="1" applyFill="1" applyBorder="1" applyAlignment="1">
      <alignment wrapText="1"/>
      <protection/>
    </xf>
    <xf numFmtId="0" fontId="0" fillId="0" borderId="0" xfId="41" applyFont="1" applyFill="1" applyBorder="1" applyAlignment="1">
      <alignment/>
      <protection/>
    </xf>
    <xf numFmtId="0" fontId="0" fillId="0" borderId="0" xfId="41" applyFont="1" applyFill="1" applyBorder="1" applyAlignment="1">
      <alignment wrapText="1"/>
      <protection/>
    </xf>
    <xf numFmtId="0" fontId="11" fillId="0" borderId="14" xfId="40" applyFont="1" applyFill="1" applyBorder="1" applyAlignment="1">
      <alignment horizontal="left" vertical="top" wrapText="1"/>
      <protection/>
    </xf>
    <xf numFmtId="0" fontId="0" fillId="0" borderId="0" xfId="40" applyFont="1" applyFill="1" applyBorder="1" applyAlignment="1" quotePrefix="1">
      <alignment horizontal="left" wrapText="1"/>
      <protection/>
    </xf>
    <xf numFmtId="0" fontId="8" fillId="0" borderId="0" xfId="38" applyFont="1" applyBorder="1" applyAlignment="1">
      <alignment horizontal="right" vertical="top"/>
      <protection/>
    </xf>
    <xf numFmtId="0" fontId="8" fillId="0" borderId="0" xfId="38" applyFont="1" applyBorder="1" applyAlignment="1">
      <alignment horizontal="center" vertical="top" wrapText="1"/>
      <protection/>
    </xf>
    <xf numFmtId="0" fontId="8" fillId="0" borderId="0" xfId="38" applyFont="1" applyBorder="1" applyAlignment="1">
      <alignment vertical="top"/>
      <protection/>
    </xf>
    <xf numFmtId="0" fontId="7" fillId="0" borderId="0" xfId="38" applyFont="1" applyBorder="1" applyAlignment="1">
      <alignment vertical="top"/>
      <protection/>
    </xf>
    <xf numFmtId="0" fontId="7" fillId="0" borderId="0" xfId="0" applyFont="1" applyBorder="1" applyAlignment="1">
      <alignment vertical="top"/>
    </xf>
    <xf numFmtId="3" fontId="7" fillId="0" borderId="15" xfId="38" applyNumberFormat="1" applyFont="1" applyBorder="1" applyAlignment="1">
      <alignment vertical="top"/>
      <protection/>
    </xf>
    <xf numFmtId="180" fontId="7" fillId="0" borderId="15" xfId="41" applyNumberFormat="1" applyFont="1" applyFill="1" applyBorder="1" applyAlignment="1">
      <alignment horizontal="right" vertical="top"/>
      <protection/>
    </xf>
    <xf numFmtId="0" fontId="8" fillId="0" borderId="0" xfId="38" applyFont="1" applyBorder="1" applyAlignment="1" quotePrefix="1">
      <alignment horizontal="left" vertical="top"/>
      <protection/>
    </xf>
    <xf numFmtId="3" fontId="7" fillId="0" borderId="0" xfId="38" applyNumberFormat="1" applyFont="1" applyBorder="1" applyAlignment="1">
      <alignment vertical="top"/>
      <protection/>
    </xf>
    <xf numFmtId="0" fontId="7" fillId="0" borderId="0" xfId="38" applyFont="1" applyBorder="1" applyAlignment="1" quotePrefix="1">
      <alignment horizontal="left" vertical="top" wrapText="1"/>
      <protection/>
    </xf>
    <xf numFmtId="180" fontId="7" fillId="0" borderId="13" xfId="41" applyNumberFormat="1" applyFont="1" applyFill="1" applyBorder="1" applyAlignment="1">
      <alignment horizontal="right" vertical="top"/>
      <protection/>
    </xf>
    <xf numFmtId="0" fontId="8" fillId="0" borderId="0" xfId="38" applyFont="1" applyBorder="1" applyAlignment="1">
      <alignment horizontal="left" vertical="top"/>
      <protection/>
    </xf>
    <xf numFmtId="180" fontId="8" fillId="0" borderId="0" xfId="41" applyNumberFormat="1" applyFont="1" applyFill="1" applyAlignment="1">
      <alignment horizontal="right" vertical="top"/>
      <protection/>
    </xf>
    <xf numFmtId="3" fontId="8" fillId="0" borderId="15" xfId="38" applyNumberFormat="1" applyFont="1" applyBorder="1" applyAlignment="1">
      <alignment vertical="top"/>
      <protection/>
    </xf>
    <xf numFmtId="180" fontId="7" fillId="0" borderId="0" xfId="41" applyNumberFormat="1" applyFont="1" applyFill="1" applyAlignment="1">
      <alignment horizontal="right" vertical="top"/>
      <protection/>
    </xf>
    <xf numFmtId="3" fontId="0" fillId="0" borderId="0" xfId="38" applyNumberFormat="1" applyFont="1" applyBorder="1" applyAlignment="1">
      <alignment vertical="top"/>
      <protection/>
    </xf>
    <xf numFmtId="3" fontId="8" fillId="0" borderId="0" xfId="41" applyNumberFormat="1" applyFont="1" applyFill="1" applyAlignment="1">
      <alignment horizontal="right" vertical="top"/>
      <protection/>
    </xf>
    <xf numFmtId="3" fontId="8" fillId="0" borderId="13" xfId="41" applyNumberFormat="1" applyFont="1" applyFill="1" applyBorder="1" applyAlignment="1">
      <alignment horizontal="right" vertical="top"/>
      <protection/>
    </xf>
    <xf numFmtId="3" fontId="7" fillId="0" borderId="13" xfId="41" applyNumberFormat="1" applyFont="1" applyFill="1" applyBorder="1" applyAlignment="1">
      <alignment horizontal="right" vertical="top"/>
      <protection/>
    </xf>
    <xf numFmtId="0" fontId="8" fillId="0" borderId="0" xfId="38" applyFont="1" applyBorder="1" applyAlignment="1">
      <alignment vertical="top" wrapText="1"/>
      <protection/>
    </xf>
    <xf numFmtId="3" fontId="8" fillId="0" borderId="12" xfId="38" applyNumberFormat="1" applyFont="1" applyBorder="1" applyAlignment="1">
      <alignment vertical="top"/>
      <protection/>
    </xf>
    <xf numFmtId="180" fontId="8" fillId="0" borderId="16" xfId="41" applyNumberFormat="1" applyFont="1" applyFill="1" applyBorder="1" applyAlignment="1">
      <alignment horizontal="right" vertical="top"/>
      <protection/>
    </xf>
    <xf numFmtId="3" fontId="8" fillId="0" borderId="0" xfId="38" applyNumberFormat="1" applyFont="1" applyBorder="1" applyAlignment="1">
      <alignment vertical="top"/>
      <protection/>
    </xf>
    <xf numFmtId="3" fontId="8" fillId="0" borderId="13" xfId="38" applyNumberFormat="1" applyFont="1" applyBorder="1" applyAlignment="1">
      <alignment vertical="top"/>
      <protection/>
    </xf>
    <xf numFmtId="0" fontId="7" fillId="0" borderId="0" xfId="38" applyFont="1" applyBorder="1" applyAlignment="1">
      <alignment vertical="top" wrapText="1"/>
      <protection/>
    </xf>
    <xf numFmtId="0" fontId="8" fillId="0" borderId="0" xfId="38" applyFont="1" applyBorder="1" applyAlignment="1" quotePrefix="1">
      <alignment horizontal="left" vertical="top" wrapText="1"/>
      <protection/>
    </xf>
    <xf numFmtId="180" fontId="7" fillId="0" borderId="0" xfId="41" applyNumberFormat="1" applyFont="1" applyFill="1" applyBorder="1" applyAlignment="1">
      <alignment horizontal="right" vertical="top"/>
      <protection/>
    </xf>
    <xf numFmtId="0" fontId="8" fillId="0" borderId="0" xfId="38" applyFont="1" applyBorder="1" applyAlignment="1">
      <alignment horizontal="left" vertical="top" wrapText="1"/>
      <protection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9" fillId="0" borderId="0" xfId="38" applyFont="1" applyAlignment="1">
      <alignment horizontal="center" vertical="center" wrapText="1"/>
      <protection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CAP" xfId="38"/>
    <cellStyle name="Normal_JSCB Kyrgyzstan_2005_TB" xfId="39"/>
    <cellStyle name="Normal_Worksheet in   Fs" xfId="40"/>
    <cellStyle name="Normal_Worksheet in (C) 2243 IAS Transformation schedule 2003 &amp; Notes to FS - info for Memo" xfId="41"/>
    <cellStyle name="Normal_Worksheet in TB LS Blank Leadsheet Excel Template - Used by Trial Balance to Create Leadsheets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40">
      <selection activeCell="A52" sqref="A52:C55"/>
    </sheetView>
  </sheetViews>
  <sheetFormatPr defaultColWidth="9.140625" defaultRowHeight="12.75"/>
  <cols>
    <col min="1" max="1" width="56.421875" style="1" bestFit="1" customWidth="1"/>
    <col min="2" max="2" width="20.57421875" style="51" customWidth="1"/>
    <col min="3" max="3" width="23.00390625" style="51" customWidth="1"/>
    <col min="4" max="4" width="25.00390625" style="49" customWidth="1"/>
    <col min="5" max="6" width="13.7109375" style="24" customWidth="1"/>
    <col min="7" max="7" width="11.00390625" style="1" bestFit="1" customWidth="1"/>
    <col min="8" max="16384" width="9.140625" style="1" customWidth="1"/>
  </cols>
  <sheetData>
    <row r="1" spans="1:4" ht="15">
      <c r="A1" s="132"/>
      <c r="B1" s="133"/>
      <c r="C1" s="133"/>
      <c r="D1" s="133"/>
    </row>
    <row r="2" spans="1:6" ht="15" customHeight="1" thickBot="1">
      <c r="A2" s="134" t="s">
        <v>44</v>
      </c>
      <c r="B2" s="134"/>
      <c r="C2" s="134"/>
      <c r="D2" s="134"/>
      <c r="E2" s="25"/>
      <c r="F2" s="25"/>
    </row>
    <row r="3" ht="14.25">
      <c r="D3" s="73"/>
    </row>
    <row r="4" spans="2:4" ht="15">
      <c r="B4" s="2"/>
      <c r="C4" s="3"/>
      <c r="D4" s="72"/>
    </row>
    <row r="5" spans="1:6" ht="12.75" customHeight="1">
      <c r="A5" s="4"/>
      <c r="B5" s="5" t="s">
        <v>1</v>
      </c>
      <c r="C5" s="5" t="s">
        <v>2</v>
      </c>
      <c r="D5" s="5"/>
      <c r="E5" s="26"/>
      <c r="F5" s="26"/>
    </row>
    <row r="6" spans="1:6" ht="15.75" thickBot="1">
      <c r="A6" s="27"/>
      <c r="B6" s="7" t="s">
        <v>43</v>
      </c>
      <c r="C6" s="7" t="s">
        <v>43</v>
      </c>
      <c r="D6" s="28"/>
      <c r="E6" s="28"/>
      <c r="F6" s="28"/>
    </row>
    <row r="7" spans="1:4" ht="15">
      <c r="A7" s="29" t="s">
        <v>62</v>
      </c>
      <c r="B7" s="48"/>
      <c r="C7" s="30"/>
      <c r="D7" s="74"/>
    </row>
    <row r="8" spans="1:4" ht="14.25">
      <c r="A8" s="31" t="s">
        <v>6</v>
      </c>
      <c r="B8" s="9">
        <v>830812</v>
      </c>
      <c r="C8" s="9">
        <v>661525</v>
      </c>
      <c r="D8" s="75"/>
    </row>
    <row r="9" spans="1:4" ht="14.25">
      <c r="A9" s="32" t="s">
        <v>7</v>
      </c>
      <c r="B9" s="9">
        <v>611765</v>
      </c>
      <c r="C9" s="9">
        <v>503764</v>
      </c>
      <c r="D9" s="75"/>
    </row>
    <row r="10" spans="1:4" ht="14.25">
      <c r="A10" s="32" t="s">
        <v>8</v>
      </c>
      <c r="B10" s="9">
        <v>624196</v>
      </c>
      <c r="C10" s="9">
        <v>303506</v>
      </c>
      <c r="D10" s="75"/>
    </row>
    <row r="11" spans="1:4" ht="15">
      <c r="A11" s="33" t="s">
        <v>9</v>
      </c>
      <c r="B11" s="34">
        <f>B8+B9+B10</f>
        <v>2066773</v>
      </c>
      <c r="C11" s="34">
        <f>C8+C9+C10</f>
        <v>1468795</v>
      </c>
      <c r="D11" s="76"/>
    </row>
    <row r="12" spans="2:4" ht="14.25">
      <c r="B12" s="18"/>
      <c r="C12" s="16"/>
      <c r="D12" s="77"/>
    </row>
    <row r="13" spans="1:4" ht="57">
      <c r="A13" s="31" t="s">
        <v>10</v>
      </c>
      <c r="B13" s="35"/>
      <c r="C13" s="52"/>
      <c r="D13" s="78"/>
    </row>
    <row r="14" spans="1:4" ht="14.25">
      <c r="A14" s="36" t="s">
        <v>11</v>
      </c>
      <c r="B14" s="55">
        <v>14097</v>
      </c>
      <c r="C14" s="52">
        <v>364</v>
      </c>
      <c r="D14" s="78"/>
    </row>
    <row r="15" spans="1:4" ht="14.25">
      <c r="A15" s="36" t="s">
        <v>12</v>
      </c>
      <c r="B15" s="35">
        <v>116347</v>
      </c>
      <c r="C15" s="52"/>
      <c r="D15" s="78"/>
    </row>
    <row r="16" spans="1:4" ht="12.75" customHeight="1">
      <c r="A16" s="31" t="s">
        <v>13</v>
      </c>
      <c r="B16" s="9">
        <v>446505</v>
      </c>
      <c r="C16" s="9">
        <v>214105</v>
      </c>
      <c r="D16" s="75"/>
    </row>
    <row r="17" spans="1:4" ht="12.75" customHeight="1">
      <c r="A17" s="31" t="s">
        <v>14</v>
      </c>
      <c r="B17" s="9">
        <v>4369218</v>
      </c>
      <c r="C17" s="9">
        <v>3091302</v>
      </c>
      <c r="D17" s="75"/>
    </row>
    <row r="18" spans="1:4" ht="12.75" customHeight="1">
      <c r="A18" s="31" t="s">
        <v>15</v>
      </c>
      <c r="B18" s="9">
        <v>-200916</v>
      </c>
      <c r="C18" s="9">
        <v>-164041</v>
      </c>
      <c r="D18" s="75"/>
    </row>
    <row r="19" spans="1:4" ht="12.75" customHeight="1">
      <c r="A19" s="33" t="s">
        <v>16</v>
      </c>
      <c r="B19" s="34">
        <f>SUM(B17:B18)</f>
        <v>4168302</v>
      </c>
      <c r="C19" s="34">
        <f>SUM(C17:C18)</f>
        <v>2927261</v>
      </c>
      <c r="D19" s="76"/>
    </row>
    <row r="20" spans="1:4" ht="27.75" customHeight="1">
      <c r="A20" s="31" t="s">
        <v>17</v>
      </c>
      <c r="B20" s="9">
        <v>193148</v>
      </c>
      <c r="C20" s="9">
        <v>190176</v>
      </c>
      <c r="D20" s="75"/>
    </row>
    <row r="21" spans="1:4" ht="12.75" customHeight="1">
      <c r="A21" s="31" t="s">
        <v>18</v>
      </c>
      <c r="B21" s="9"/>
      <c r="C21" s="9"/>
      <c r="D21" s="75"/>
    </row>
    <row r="22" spans="1:4" ht="12.75" customHeight="1">
      <c r="A22" s="31" t="s">
        <v>19</v>
      </c>
      <c r="B22" s="9"/>
      <c r="C22" s="9"/>
      <c r="D22" s="75"/>
    </row>
    <row r="23" spans="1:4" ht="12.75" customHeight="1">
      <c r="A23" s="31" t="s">
        <v>20</v>
      </c>
      <c r="B23" s="9">
        <v>310225</v>
      </c>
      <c r="C23" s="9">
        <v>178738</v>
      </c>
      <c r="D23" s="75"/>
    </row>
    <row r="24" spans="1:4" ht="12.75" customHeight="1">
      <c r="A24" s="31" t="s">
        <v>21</v>
      </c>
      <c r="B24" s="9"/>
      <c r="C24" s="9"/>
      <c r="D24" s="75"/>
    </row>
    <row r="25" spans="1:4" ht="12.75" customHeight="1">
      <c r="A25" s="37" t="s">
        <v>22</v>
      </c>
      <c r="B25" s="56">
        <v>172964</v>
      </c>
      <c r="C25" s="9">
        <v>174779</v>
      </c>
      <c r="D25" s="75"/>
    </row>
    <row r="26" spans="1:6" ht="13.5" customHeight="1" thickBot="1">
      <c r="A26" s="29" t="s">
        <v>23</v>
      </c>
      <c r="B26" s="38">
        <f>B11+B16+B19+B20+B21+B22+B23+B24+B25+B14+B15</f>
        <v>7488361</v>
      </c>
      <c r="C26" s="38">
        <f>C11+C16+C19+C20+C21+C22+C23+C24+C25+C14+C15</f>
        <v>5154218</v>
      </c>
      <c r="D26" s="39"/>
      <c r="E26" s="40"/>
      <c r="F26" s="40"/>
    </row>
    <row r="27" spans="1:4" ht="15" thickTop="1">
      <c r="A27" s="37"/>
      <c r="B27" s="41"/>
      <c r="C27" s="41"/>
      <c r="D27" s="41"/>
    </row>
    <row r="28" spans="1:4" ht="15">
      <c r="A28" s="29" t="s">
        <v>24</v>
      </c>
      <c r="B28" s="41"/>
      <c r="C28" s="41"/>
      <c r="D28" s="41"/>
    </row>
    <row r="29" spans="1:4" ht="57">
      <c r="A29" s="31" t="s">
        <v>10</v>
      </c>
      <c r="B29" s="53">
        <v>13486</v>
      </c>
      <c r="C29" s="53">
        <v>3594</v>
      </c>
      <c r="D29" s="53"/>
    </row>
    <row r="30" spans="1:4" ht="14.25">
      <c r="A30" s="42" t="s">
        <v>25</v>
      </c>
      <c r="B30" s="9">
        <v>801555</v>
      </c>
      <c r="C30" s="9">
        <v>299842</v>
      </c>
      <c r="D30" s="75"/>
    </row>
    <row r="31" spans="1:4" ht="14.25">
      <c r="A31" s="43" t="s">
        <v>26</v>
      </c>
      <c r="B31" s="9">
        <v>5080313</v>
      </c>
      <c r="C31" s="9">
        <v>3765232</v>
      </c>
      <c r="D31" s="75"/>
    </row>
    <row r="32" spans="1:4" ht="14.25">
      <c r="A32" s="43" t="s">
        <v>27</v>
      </c>
      <c r="B32" s="9"/>
      <c r="C32" s="9">
        <v>432</v>
      </c>
      <c r="D32" s="75"/>
    </row>
    <row r="33" spans="1:4" ht="14.25">
      <c r="A33" s="43" t="s">
        <v>28</v>
      </c>
      <c r="B33" s="9">
        <v>562904</v>
      </c>
      <c r="C33" s="9">
        <v>216074</v>
      </c>
      <c r="D33" s="75"/>
    </row>
    <row r="34" spans="1:4" ht="14.25">
      <c r="A34" s="43" t="s">
        <v>29</v>
      </c>
      <c r="B34" s="9">
        <v>3500</v>
      </c>
      <c r="C34" s="9">
        <v>3800</v>
      </c>
      <c r="D34" s="75"/>
    </row>
    <row r="35" spans="1:4" ht="14.25">
      <c r="A35" s="43" t="s">
        <v>30</v>
      </c>
      <c r="B35" s="9">
        <v>3320</v>
      </c>
      <c r="C35" s="9">
        <v>3320</v>
      </c>
      <c r="D35" s="75"/>
    </row>
    <row r="36" spans="1:4" ht="14.25">
      <c r="A36" s="43" t="s">
        <v>31</v>
      </c>
      <c r="B36" s="9">
        <v>122921</v>
      </c>
      <c r="C36" s="9">
        <v>92512</v>
      </c>
      <c r="D36" s="75"/>
    </row>
    <row r="37" spans="1:6" ht="12.75" customHeight="1">
      <c r="A37" s="29" t="s">
        <v>32</v>
      </c>
      <c r="B37" s="44">
        <f>SUM(B29:B36)</f>
        <v>6587999</v>
      </c>
      <c r="C37" s="44">
        <f>SUM(C29:C36)</f>
        <v>4384806</v>
      </c>
      <c r="D37" s="39"/>
      <c r="E37" s="40"/>
      <c r="F37" s="40"/>
    </row>
    <row r="38" spans="1:5" ht="15">
      <c r="A38" s="37"/>
      <c r="B38" s="41"/>
      <c r="C38" s="41"/>
      <c r="D38" s="41"/>
      <c r="E38" s="40"/>
    </row>
    <row r="39" spans="1:4" ht="12.75" customHeight="1">
      <c r="A39" s="29" t="s">
        <v>33</v>
      </c>
      <c r="B39" s="41"/>
      <c r="C39" s="41"/>
      <c r="D39" s="41"/>
    </row>
    <row r="40" spans="1:4" ht="12.75" customHeight="1">
      <c r="A40" s="37" t="s">
        <v>34</v>
      </c>
      <c r="B40" s="9">
        <v>622243</v>
      </c>
      <c r="C40" s="9">
        <v>521126</v>
      </c>
      <c r="D40" s="75"/>
    </row>
    <row r="41" spans="1:4" ht="12.75" customHeight="1">
      <c r="A41" s="37" t="s">
        <v>39</v>
      </c>
      <c r="B41" s="9">
        <v>567</v>
      </c>
      <c r="C41" s="9"/>
      <c r="D41" s="77"/>
    </row>
    <row r="42" spans="1:4" ht="28.5">
      <c r="A42" s="37" t="s">
        <v>35</v>
      </c>
      <c r="B42" s="9">
        <v>0</v>
      </c>
      <c r="C42" s="9">
        <v>18</v>
      </c>
      <c r="D42" s="75"/>
    </row>
    <row r="43" spans="1:4" ht="12.75" customHeight="1">
      <c r="A43" s="37" t="s">
        <v>36</v>
      </c>
      <c r="B43" s="54">
        <v>277552</v>
      </c>
      <c r="C43" s="54">
        <v>248268</v>
      </c>
      <c r="D43" s="75"/>
    </row>
    <row r="44" spans="1:6" ht="12.75" customHeight="1">
      <c r="A44" s="29" t="s">
        <v>37</v>
      </c>
      <c r="B44" s="39">
        <f>SUM(B40:B43)</f>
        <v>900362</v>
      </c>
      <c r="C44" s="39">
        <f>SUM(C40:C43)</f>
        <v>769412</v>
      </c>
      <c r="D44" s="39"/>
      <c r="E44" s="45"/>
      <c r="F44" s="45"/>
    </row>
    <row r="45" spans="1:6" ht="13.5" customHeight="1" thickBot="1">
      <c r="A45" s="46" t="s">
        <v>38</v>
      </c>
      <c r="B45" s="38">
        <f>B37+B44</f>
        <v>7488361</v>
      </c>
      <c r="C45" s="38">
        <f>C37+C44</f>
        <v>5154218</v>
      </c>
      <c r="D45" s="39"/>
      <c r="E45" s="40"/>
      <c r="F45" s="40"/>
    </row>
    <row r="46" spans="1:6" ht="15" thickTop="1">
      <c r="A46" s="37"/>
      <c r="B46" s="49"/>
      <c r="C46" s="49"/>
      <c r="E46" s="41"/>
      <c r="F46" s="41"/>
    </row>
    <row r="47" spans="1:4" ht="14.25">
      <c r="A47" s="21"/>
      <c r="B47" s="50"/>
      <c r="C47" s="50">
        <f>C45-C26</f>
        <v>0</v>
      </c>
      <c r="D47" s="50">
        <f>D45-D26</f>
        <v>0</v>
      </c>
    </row>
    <row r="48" spans="1:4" ht="14.25">
      <c r="A48" s="21"/>
      <c r="B48" s="50"/>
      <c r="C48" s="50"/>
      <c r="D48" s="50"/>
    </row>
    <row r="49" spans="1:4" ht="14.25">
      <c r="A49" s="21"/>
      <c r="B49" s="50"/>
      <c r="C49" s="50"/>
      <c r="D49" s="50"/>
    </row>
    <row r="52" spans="1:4" ht="14.25">
      <c r="A52" s="70" t="s">
        <v>40</v>
      </c>
      <c r="B52" s="71"/>
      <c r="C52" s="70" t="s">
        <v>5</v>
      </c>
      <c r="D52" s="1"/>
    </row>
    <row r="53" spans="1:4" ht="14.25">
      <c r="A53" s="70"/>
      <c r="B53" s="71"/>
      <c r="C53" s="70"/>
      <c r="D53" s="1"/>
    </row>
    <row r="54" spans="1:4" ht="14.25">
      <c r="A54" s="70"/>
      <c r="B54" s="71"/>
      <c r="C54" s="70"/>
      <c r="D54" s="1"/>
    </row>
    <row r="55" spans="1:4" ht="14.25">
      <c r="A55" s="70" t="s">
        <v>42</v>
      </c>
      <c r="B55" s="71"/>
      <c r="C55" s="70" t="s">
        <v>0</v>
      </c>
      <c r="D55" s="1"/>
    </row>
    <row r="56" spans="2:3" ht="14.25">
      <c r="B56" s="47"/>
      <c r="C56" s="47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65.421875" style="1" customWidth="1"/>
    <col min="2" max="2" width="20.57421875" style="1" customWidth="1"/>
    <col min="3" max="3" width="23.421875" style="1" customWidth="1"/>
    <col min="4" max="4" width="23.00390625" style="1" customWidth="1"/>
    <col min="5" max="16384" width="9.140625" style="1" customWidth="1"/>
  </cols>
  <sheetData>
    <row r="1" spans="1:4" ht="15">
      <c r="A1" s="132"/>
      <c r="B1" s="133"/>
      <c r="C1" s="133"/>
      <c r="D1" s="135"/>
    </row>
    <row r="2" spans="1:4" ht="15">
      <c r="A2" s="132" t="s">
        <v>45</v>
      </c>
      <c r="B2" s="133"/>
      <c r="C2" s="133"/>
      <c r="D2" s="133"/>
    </row>
    <row r="4" spans="2:4" ht="15">
      <c r="B4" s="2"/>
      <c r="C4" s="3"/>
      <c r="D4" s="72"/>
    </row>
    <row r="5" spans="1:4" ht="15">
      <c r="A5" s="4"/>
      <c r="B5" s="5" t="s">
        <v>3</v>
      </c>
      <c r="C5" s="5" t="s">
        <v>4</v>
      </c>
      <c r="D5" s="5"/>
    </row>
    <row r="6" spans="1:4" ht="15.75" thickBot="1">
      <c r="A6" s="6"/>
      <c r="B6" s="7" t="s">
        <v>43</v>
      </c>
      <c r="C6" s="7" t="s">
        <v>43</v>
      </c>
      <c r="D6" s="28"/>
    </row>
    <row r="7" spans="1:4" ht="14.25">
      <c r="A7" s="8"/>
      <c r="B7" s="6"/>
      <c r="C7" s="6"/>
      <c r="D7" s="77"/>
    </row>
    <row r="8" spans="1:4" ht="14.25">
      <c r="A8" s="6" t="s">
        <v>46</v>
      </c>
      <c r="B8" s="9">
        <v>233386</v>
      </c>
      <c r="C8" s="58">
        <v>171329</v>
      </c>
      <c r="D8" s="79"/>
    </row>
    <row r="9" spans="1:4" ht="14.25">
      <c r="A9" s="6" t="s">
        <v>47</v>
      </c>
      <c r="B9" s="62">
        <v>-85628</v>
      </c>
      <c r="C9" s="58">
        <v>-50681</v>
      </c>
      <c r="D9" s="79"/>
    </row>
    <row r="10" spans="1:4" ht="15">
      <c r="A10" s="10" t="s">
        <v>48</v>
      </c>
      <c r="B10" s="11">
        <f>B8+B9</f>
        <v>147758</v>
      </c>
      <c r="C10" s="59">
        <f>C8+C9</f>
        <v>120648</v>
      </c>
      <c r="D10" s="60"/>
    </row>
    <row r="11" spans="1:4" ht="14.25">
      <c r="A11" s="13"/>
      <c r="B11" s="63"/>
      <c r="C11" s="57"/>
      <c r="D11" s="57"/>
    </row>
    <row r="12" spans="1:4" ht="14.25">
      <c r="A12" s="6" t="s">
        <v>49</v>
      </c>
      <c r="B12" s="64">
        <v>42026</v>
      </c>
      <c r="C12" s="58">
        <v>41273</v>
      </c>
      <c r="D12" s="79"/>
    </row>
    <row r="13" spans="1:4" ht="14.25">
      <c r="A13" s="6" t="s">
        <v>50</v>
      </c>
      <c r="B13" s="64">
        <v>-240</v>
      </c>
      <c r="C13" s="58">
        <v>-225</v>
      </c>
      <c r="D13" s="79"/>
    </row>
    <row r="14" spans="1:4" ht="15">
      <c r="A14" s="10" t="s">
        <v>51</v>
      </c>
      <c r="B14" s="11">
        <f>B12+B13</f>
        <v>41786</v>
      </c>
      <c r="C14" s="59">
        <f>C12+C13</f>
        <v>41048</v>
      </c>
      <c r="D14" s="60"/>
    </row>
    <row r="15" spans="1:4" ht="14.25">
      <c r="A15" s="13"/>
      <c r="B15" s="6"/>
      <c r="C15" s="57"/>
      <c r="D15" s="57"/>
    </row>
    <row r="16" spans="1:4" ht="42.75">
      <c r="A16" s="15" t="s">
        <v>52</v>
      </c>
      <c r="B16" s="9">
        <v>1544</v>
      </c>
      <c r="C16" s="58">
        <v>993</v>
      </c>
      <c r="D16" s="79"/>
    </row>
    <row r="17" spans="1:4" ht="21.75" customHeight="1">
      <c r="A17" s="13" t="s">
        <v>53</v>
      </c>
      <c r="B17" s="64">
        <v>29621</v>
      </c>
      <c r="C17" s="58">
        <v>15396</v>
      </c>
      <c r="D17" s="79"/>
    </row>
    <row r="18" spans="1:4" ht="18.75" customHeight="1">
      <c r="A18" s="13" t="s">
        <v>54</v>
      </c>
      <c r="B18" s="64">
        <v>1263</v>
      </c>
      <c r="C18" s="58">
        <v>695</v>
      </c>
      <c r="D18" s="79"/>
    </row>
    <row r="19" spans="1:4" ht="15">
      <c r="A19" s="10" t="s">
        <v>55</v>
      </c>
      <c r="B19" s="65">
        <f>SUM(B10,B14,B16:B18)</f>
        <v>221972</v>
      </c>
      <c r="C19" s="65">
        <f>SUM(C10,C14,C16:C18)</f>
        <v>178780</v>
      </c>
      <c r="D19" s="65"/>
    </row>
    <row r="20" spans="1:4" ht="14.25">
      <c r="A20" s="13"/>
      <c r="B20" s="63"/>
      <c r="C20" s="58"/>
      <c r="D20" s="79"/>
    </row>
    <row r="21" spans="1:4" ht="17.25" customHeight="1">
      <c r="A21" s="17" t="s">
        <v>56</v>
      </c>
      <c r="B21" s="66">
        <v>-13717</v>
      </c>
      <c r="C21" s="68">
        <v>-5891</v>
      </c>
      <c r="D21" s="68"/>
    </row>
    <row r="22" spans="1:4" ht="17.25" customHeight="1">
      <c r="A22" s="17" t="s">
        <v>57</v>
      </c>
      <c r="B22" s="64">
        <v>-88771</v>
      </c>
      <c r="C22" s="64">
        <v>-71306</v>
      </c>
      <c r="D22" s="80"/>
    </row>
    <row r="23" spans="1:4" ht="17.25" customHeight="1">
      <c r="A23" s="18" t="s">
        <v>58</v>
      </c>
      <c r="B23" s="64">
        <v>-77169</v>
      </c>
      <c r="C23" s="64">
        <v>-65702</v>
      </c>
      <c r="D23" s="80"/>
    </row>
    <row r="24" spans="1:5" ht="15.75" thickBot="1">
      <c r="A24" s="19" t="s">
        <v>59</v>
      </c>
      <c r="B24" s="20">
        <f>SUM(B19:B23)</f>
        <v>42315</v>
      </c>
      <c r="C24" s="20">
        <f>SUM(C19:C23)</f>
        <v>35881</v>
      </c>
      <c r="D24" s="12"/>
      <c r="E24" s="14"/>
    </row>
    <row r="25" spans="1:5" ht="15.75" thickTop="1">
      <c r="A25" s="19"/>
      <c r="B25" s="12"/>
      <c r="C25" s="58"/>
      <c r="D25" s="79"/>
      <c r="E25" s="14"/>
    </row>
    <row r="26" spans="1:5" ht="14.25">
      <c r="A26" s="8" t="s">
        <v>60</v>
      </c>
      <c r="B26" s="67">
        <v>-6000</v>
      </c>
      <c r="C26" s="58">
        <v>-3800</v>
      </c>
      <c r="D26" s="79"/>
      <c r="E26" s="14"/>
    </row>
    <row r="27" spans="1:4" ht="15.75" thickBot="1">
      <c r="A27" s="19" t="s">
        <v>61</v>
      </c>
      <c r="B27" s="23">
        <f>B24+B26</f>
        <v>36315</v>
      </c>
      <c r="C27" s="61">
        <f>SUM(C24:C26)</f>
        <v>32081</v>
      </c>
      <c r="D27" s="60"/>
    </row>
    <row r="28" spans="1:4" ht="15.75" thickTop="1">
      <c r="A28" s="22"/>
      <c r="B28" s="69"/>
      <c r="C28" s="60"/>
      <c r="D28" s="60"/>
    </row>
    <row r="29" spans="1:4" ht="15">
      <c r="A29" s="22"/>
      <c r="B29" s="69"/>
      <c r="C29" s="60"/>
      <c r="D29" s="60"/>
    </row>
    <row r="30" spans="1:4" ht="15">
      <c r="A30" s="22"/>
      <c r="B30" s="69"/>
      <c r="C30" s="60"/>
      <c r="D30" s="60"/>
    </row>
    <row r="31" spans="1:4" ht="15">
      <c r="A31" s="22"/>
      <c r="B31" s="69"/>
      <c r="C31" s="60"/>
      <c r="D31" s="60"/>
    </row>
    <row r="32" spans="1:4" ht="15">
      <c r="A32" s="22"/>
      <c r="B32" s="69"/>
      <c r="C32" s="60"/>
      <c r="D32" s="60"/>
    </row>
    <row r="33" spans="1:4" ht="15">
      <c r="A33" s="22"/>
      <c r="B33" s="69"/>
      <c r="C33" s="60"/>
      <c r="D33" s="60"/>
    </row>
    <row r="34" spans="1:4" ht="15">
      <c r="A34" s="22"/>
      <c r="B34" s="69"/>
      <c r="C34" s="60"/>
      <c r="D34" s="60"/>
    </row>
    <row r="35" spans="1:4" ht="15">
      <c r="A35" s="22"/>
      <c r="B35" s="69"/>
      <c r="C35" s="60"/>
      <c r="D35" s="60"/>
    </row>
    <row r="36" spans="1:4" ht="15">
      <c r="A36" s="22"/>
      <c r="B36" s="69"/>
      <c r="C36" s="60"/>
      <c r="D36" s="60"/>
    </row>
    <row r="37" spans="2:4" ht="14.25">
      <c r="B37" s="14"/>
      <c r="C37" s="57"/>
      <c r="D37" s="57"/>
    </row>
    <row r="38" spans="1:4" ht="14.25">
      <c r="A38" s="70" t="s">
        <v>40</v>
      </c>
      <c r="B38" s="71"/>
      <c r="C38" s="70" t="s">
        <v>5</v>
      </c>
      <c r="D38" s="49"/>
    </row>
    <row r="39" spans="1:3" ht="14.25">
      <c r="A39" s="70"/>
      <c r="B39" s="70"/>
      <c r="C39" s="70"/>
    </row>
    <row r="40" spans="1:3" ht="14.25">
      <c r="A40" s="70"/>
      <c r="B40" s="70"/>
      <c r="C40" s="70"/>
    </row>
    <row r="41" spans="1:3" ht="14.25">
      <c r="A41" s="70" t="s">
        <v>41</v>
      </c>
      <c r="B41" s="70"/>
      <c r="C41" s="70" t="s">
        <v>0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62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65.28125" style="0" customWidth="1"/>
    <col min="2" max="2" width="11.7109375" style="0" customWidth="1"/>
    <col min="3" max="3" width="11.421875" style="0" customWidth="1"/>
  </cols>
  <sheetData>
    <row r="2" spans="1:3" ht="15" customHeight="1">
      <c r="A2" s="136" t="s">
        <v>95</v>
      </c>
      <c r="B2" s="137"/>
      <c r="C2" s="137"/>
    </row>
    <row r="4" spans="1:3" ht="45">
      <c r="A4" s="87"/>
      <c r="B4" s="88" t="s">
        <v>63</v>
      </c>
      <c r="C4" s="88" t="s">
        <v>64</v>
      </c>
    </row>
    <row r="5" spans="1:3" ht="15">
      <c r="A5" s="97" t="s">
        <v>65</v>
      </c>
      <c r="B5" s="89" t="s">
        <v>43</v>
      </c>
      <c r="C5" s="89" t="s">
        <v>43</v>
      </c>
    </row>
    <row r="6" spans="1:3" ht="12.75">
      <c r="A6" s="98" t="s">
        <v>46</v>
      </c>
      <c r="B6" s="91">
        <v>235876</v>
      </c>
      <c r="C6" s="91">
        <v>170556</v>
      </c>
    </row>
    <row r="7" spans="1:3" ht="12.75">
      <c r="A7" s="98" t="s">
        <v>47</v>
      </c>
      <c r="B7" s="91">
        <v>-87425</v>
      </c>
      <c r="C7" s="91">
        <v>-48708</v>
      </c>
    </row>
    <row r="8" spans="1:3" ht="12.75">
      <c r="A8" s="98" t="s">
        <v>49</v>
      </c>
      <c r="B8" s="91">
        <v>42026</v>
      </c>
      <c r="C8" s="91">
        <v>41273</v>
      </c>
    </row>
    <row r="9" spans="1:3" ht="12.75">
      <c r="A9" s="98" t="s">
        <v>50</v>
      </c>
      <c r="B9" s="91">
        <v>-240</v>
      </c>
      <c r="C9" s="91">
        <v>-225</v>
      </c>
    </row>
    <row r="10" spans="1:3" ht="41.25" customHeight="1">
      <c r="A10" s="99" t="s">
        <v>52</v>
      </c>
      <c r="B10" s="91">
        <v>1544</v>
      </c>
      <c r="C10" s="91">
        <v>993</v>
      </c>
    </row>
    <row r="11" spans="1:3" ht="12.75">
      <c r="A11" s="100" t="s">
        <v>53</v>
      </c>
      <c r="B11" s="91">
        <v>29621</v>
      </c>
      <c r="C11" s="91">
        <v>17384</v>
      </c>
    </row>
    <row r="12" spans="1:3" ht="12.75">
      <c r="A12" s="82" t="s">
        <v>66</v>
      </c>
      <c r="B12" s="91">
        <v>0</v>
      </c>
      <c r="C12" s="91">
        <v>0</v>
      </c>
    </row>
    <row r="13" spans="1:3" ht="12.75">
      <c r="A13" s="82" t="s">
        <v>67</v>
      </c>
      <c r="B13" s="91">
        <v>1296</v>
      </c>
      <c r="C13" s="91">
        <v>722</v>
      </c>
    </row>
    <row r="14" spans="1:3" ht="12.75">
      <c r="A14" s="82" t="s">
        <v>58</v>
      </c>
      <c r="B14" s="91">
        <v>-137651</v>
      </c>
      <c r="C14" s="91">
        <v>-64647</v>
      </c>
    </row>
    <row r="15" spans="1:3" ht="12.75">
      <c r="A15" s="92"/>
      <c r="B15" s="93"/>
      <c r="C15" s="93"/>
    </row>
    <row r="16" spans="1:3" ht="12.75">
      <c r="A16" s="84" t="s">
        <v>68</v>
      </c>
      <c r="B16" s="93"/>
      <c r="C16" s="93"/>
    </row>
    <row r="17" spans="1:3" ht="38.25">
      <c r="A17" s="101" t="s">
        <v>52</v>
      </c>
      <c r="B17" s="91">
        <v>-14097</v>
      </c>
      <c r="C17" s="91">
        <v>-60</v>
      </c>
    </row>
    <row r="18" spans="1:3" ht="12.75">
      <c r="A18" s="103" t="s">
        <v>12</v>
      </c>
      <c r="B18" s="91">
        <v>-116347</v>
      </c>
      <c r="C18" s="91">
        <v>0</v>
      </c>
    </row>
    <row r="19" spans="1:3" ht="12.75">
      <c r="A19" s="82" t="s">
        <v>69</v>
      </c>
      <c r="B19" s="91">
        <v>0</v>
      </c>
      <c r="C19" s="91">
        <v>0</v>
      </c>
    </row>
    <row r="20" spans="1:3" ht="12.75">
      <c r="A20" s="102" t="s">
        <v>70</v>
      </c>
      <c r="B20" s="91">
        <v>31717</v>
      </c>
      <c r="C20" s="91">
        <v>-45962</v>
      </c>
    </row>
    <row r="21" spans="1:3" ht="12.75">
      <c r="A21" s="102" t="s">
        <v>71</v>
      </c>
      <c r="B21" s="91">
        <v>-53219</v>
      </c>
      <c r="C21" s="91">
        <v>-36065</v>
      </c>
    </row>
    <row r="22" spans="1:3" ht="12.75">
      <c r="A22" s="82" t="s">
        <v>22</v>
      </c>
      <c r="B22" s="91">
        <v>-56367</v>
      </c>
      <c r="C22" s="91">
        <v>-60047</v>
      </c>
    </row>
    <row r="23" spans="1:3" ht="12.75">
      <c r="A23" s="90"/>
      <c r="B23" s="94"/>
      <c r="C23" s="94"/>
    </row>
    <row r="24" spans="1:3" ht="12.75">
      <c r="A24" s="84" t="s">
        <v>72</v>
      </c>
      <c r="B24" s="91"/>
      <c r="C24" s="91"/>
    </row>
    <row r="25" spans="1:3" ht="38.25">
      <c r="A25" s="101" t="s">
        <v>52</v>
      </c>
      <c r="B25" s="91">
        <v>0</v>
      </c>
      <c r="C25" s="91">
        <v>0</v>
      </c>
    </row>
    <row r="26" spans="1:3" ht="12.75">
      <c r="A26" s="102" t="s">
        <v>73</v>
      </c>
      <c r="B26" s="91">
        <v>136110</v>
      </c>
      <c r="C26" s="91">
        <v>-158001</v>
      </c>
    </row>
    <row r="27" spans="1:3" ht="12.75">
      <c r="A27" s="82" t="s">
        <v>74</v>
      </c>
      <c r="B27" s="91">
        <v>142707</v>
      </c>
      <c r="C27" s="91">
        <v>393015</v>
      </c>
    </row>
    <row r="28" spans="1:3" ht="12.75">
      <c r="A28" s="82" t="s">
        <v>75</v>
      </c>
      <c r="B28" s="91">
        <v>53595</v>
      </c>
      <c r="C28" s="91">
        <v>19912</v>
      </c>
    </row>
    <row r="29" spans="1:3" ht="12.75">
      <c r="A29" s="82" t="s">
        <v>31</v>
      </c>
      <c r="B29" s="91">
        <v>-422</v>
      </c>
      <c r="C29" s="91">
        <v>-42772</v>
      </c>
    </row>
    <row r="30" spans="1:3" ht="24">
      <c r="A30" s="85" t="s">
        <v>76</v>
      </c>
      <c r="B30" s="94">
        <f>SUM(B6:B29)</f>
        <v>208724</v>
      </c>
      <c r="C30" s="94">
        <f>SUM(C6:C29)</f>
        <v>187368</v>
      </c>
    </row>
    <row r="31" spans="1:3" ht="12.75">
      <c r="A31" s="92"/>
      <c r="B31" s="93"/>
      <c r="C31" s="93"/>
    </row>
    <row r="32" spans="1:3" ht="12.75">
      <c r="A32" s="82" t="s">
        <v>77</v>
      </c>
      <c r="B32" s="95">
        <v>-6000</v>
      </c>
      <c r="C32" s="95">
        <v>-3800</v>
      </c>
    </row>
    <row r="33" spans="1:3" ht="12.75">
      <c r="A33" s="92"/>
      <c r="B33" s="91"/>
      <c r="C33" s="91"/>
    </row>
    <row r="34" spans="1:3" ht="12.75">
      <c r="A34" s="84" t="s">
        <v>65</v>
      </c>
      <c r="B34" s="94">
        <f>SUM(B30:B32)</f>
        <v>202724</v>
      </c>
      <c r="C34" s="94">
        <f>SUM(C30:C32)</f>
        <v>183568</v>
      </c>
    </row>
    <row r="35" spans="1:3" ht="12.75">
      <c r="A35" s="92"/>
      <c r="B35" s="91"/>
      <c r="C35" s="91"/>
    </row>
    <row r="36" spans="1:3" ht="12.75">
      <c r="A36" s="81" t="s">
        <v>78</v>
      </c>
      <c r="B36" s="91"/>
      <c r="C36" s="91"/>
    </row>
    <row r="37" spans="1:3" ht="12.75">
      <c r="A37" s="83" t="s">
        <v>79</v>
      </c>
      <c r="B37" s="95">
        <v>-84230</v>
      </c>
      <c r="C37" s="95">
        <v>-69000</v>
      </c>
    </row>
    <row r="38" spans="1:3" ht="12.75">
      <c r="A38" s="83" t="s">
        <v>80</v>
      </c>
      <c r="B38" s="91">
        <v>49000</v>
      </c>
      <c r="C38" s="91">
        <v>44640</v>
      </c>
    </row>
    <row r="39" spans="1:3" ht="12.75">
      <c r="A39" s="82" t="s">
        <v>81</v>
      </c>
      <c r="B39" s="91">
        <v>-45757</v>
      </c>
      <c r="C39" s="91">
        <v>-5596</v>
      </c>
    </row>
    <row r="40" spans="1:3" ht="12.75">
      <c r="A40" s="82" t="s">
        <v>82</v>
      </c>
      <c r="B40" s="91">
        <v>23</v>
      </c>
      <c r="C40" s="91">
        <v>1351</v>
      </c>
    </row>
    <row r="41" spans="1:3" ht="12.75">
      <c r="A41" s="81" t="s">
        <v>83</v>
      </c>
      <c r="B41" s="94">
        <f>SUM(B37:B40)</f>
        <v>-80964</v>
      </c>
      <c r="C41" s="94">
        <f>SUM(C37:C40)</f>
        <v>-28605</v>
      </c>
    </row>
    <row r="42" spans="1:3" ht="12.75">
      <c r="A42" s="90"/>
      <c r="B42" s="91"/>
      <c r="C42" s="91"/>
    </row>
    <row r="43" spans="1:3" ht="12.75">
      <c r="A43" s="81" t="s">
        <v>84</v>
      </c>
      <c r="B43" s="91"/>
      <c r="C43" s="91"/>
    </row>
    <row r="44" spans="1:3" ht="12.75">
      <c r="A44" s="83" t="s">
        <v>85</v>
      </c>
      <c r="B44" s="91">
        <v>47343</v>
      </c>
      <c r="C44" s="91">
        <v>0</v>
      </c>
    </row>
    <row r="45" spans="1:3" ht="12.75">
      <c r="A45" s="83" t="s">
        <v>86</v>
      </c>
      <c r="B45" s="96">
        <v>-6853</v>
      </c>
      <c r="C45" s="96">
        <v>0</v>
      </c>
    </row>
    <row r="46" spans="1:3" ht="12.75">
      <c r="A46" s="82" t="s">
        <v>87</v>
      </c>
      <c r="B46" s="91">
        <v>0</v>
      </c>
      <c r="C46" s="91">
        <v>0</v>
      </c>
    </row>
    <row r="47" spans="1:3" ht="12.75">
      <c r="A47" s="82" t="s">
        <v>88</v>
      </c>
      <c r="B47" s="91">
        <v>0</v>
      </c>
      <c r="C47" s="91">
        <v>0</v>
      </c>
    </row>
    <row r="48" spans="1:3" ht="12.75">
      <c r="A48" s="82" t="s">
        <v>89</v>
      </c>
      <c r="B48" s="95">
        <v>-263</v>
      </c>
      <c r="C48" s="95">
        <v>-116</v>
      </c>
    </row>
    <row r="49" spans="1:3" ht="12.75">
      <c r="A49" s="81" t="s">
        <v>90</v>
      </c>
      <c r="B49" s="94">
        <f>SUM(B44:B48)</f>
        <v>40227</v>
      </c>
      <c r="C49" s="94">
        <f>SUM(C44:C48)</f>
        <v>-116</v>
      </c>
    </row>
    <row r="50" spans="1:3" ht="12.75">
      <c r="A50" s="92"/>
      <c r="B50" s="91"/>
      <c r="C50" s="91"/>
    </row>
    <row r="51" spans="1:3" ht="12.75">
      <c r="A51" s="81" t="s">
        <v>91</v>
      </c>
      <c r="B51" s="94">
        <f>SUM(B49,B41,B34)</f>
        <v>161987</v>
      </c>
      <c r="C51" s="94">
        <f>SUM(C49,C41,C34)</f>
        <v>154847</v>
      </c>
    </row>
    <row r="52" spans="1:3" ht="24">
      <c r="A52" s="86" t="s">
        <v>92</v>
      </c>
      <c r="B52" s="91">
        <v>16339</v>
      </c>
      <c r="C52" s="91">
        <v>1424</v>
      </c>
    </row>
    <row r="53" spans="1:3" ht="12.75">
      <c r="A53" s="83" t="s">
        <v>93</v>
      </c>
      <c r="B53" s="91">
        <v>1888447</v>
      </c>
      <c r="C53" s="91">
        <v>1312524</v>
      </c>
    </row>
    <row r="54" spans="1:3" ht="12.75">
      <c r="A54" s="81" t="s">
        <v>94</v>
      </c>
      <c r="B54" s="94">
        <f>SUM(B51:B53)</f>
        <v>2066773</v>
      </c>
      <c r="C54" s="94">
        <f>SUM(C51:C53)</f>
        <v>1468795</v>
      </c>
    </row>
    <row r="59" spans="1:3" ht="12.75">
      <c r="A59" s="70" t="s">
        <v>40</v>
      </c>
      <c r="B59" s="71"/>
      <c r="C59" s="70" t="s">
        <v>5</v>
      </c>
    </row>
    <row r="60" spans="1:3" ht="12.75">
      <c r="A60" s="70"/>
      <c r="B60" s="71"/>
      <c r="C60" s="70"/>
    </row>
    <row r="61" spans="1:3" ht="12.75">
      <c r="A61" s="70"/>
      <c r="B61" s="71"/>
      <c r="C61" s="70"/>
    </row>
    <row r="62" spans="1:3" ht="12.75">
      <c r="A62" s="70" t="s">
        <v>42</v>
      </c>
      <c r="B62" s="71"/>
      <c r="C62" s="70" t="s">
        <v>0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7.7109375" style="0" customWidth="1"/>
    <col min="2" max="2" width="15.8515625" style="0" customWidth="1"/>
    <col min="3" max="3" width="17.8515625" style="0" customWidth="1"/>
    <col min="4" max="4" width="12.421875" style="0" customWidth="1"/>
    <col min="5" max="5" width="20.28125" style="0" customWidth="1"/>
    <col min="6" max="6" width="12.00390625" style="0" customWidth="1"/>
  </cols>
  <sheetData>
    <row r="1" spans="1:6" ht="12.75">
      <c r="A1" s="138" t="s">
        <v>111</v>
      </c>
      <c r="B1" s="139"/>
      <c r="C1" s="139"/>
      <c r="D1" s="139"/>
      <c r="E1" s="140"/>
      <c r="F1" s="140"/>
    </row>
    <row r="2" spans="1:6" ht="12.75">
      <c r="A2" s="140"/>
      <c r="B2" s="140"/>
      <c r="C2" s="140"/>
      <c r="D2" s="140"/>
      <c r="E2" s="140"/>
      <c r="F2" s="140"/>
    </row>
    <row r="4" spans="1:6" ht="60">
      <c r="A4" s="104"/>
      <c r="B4" s="105" t="s">
        <v>96</v>
      </c>
      <c r="C4" s="105" t="s">
        <v>97</v>
      </c>
      <c r="D4" s="105" t="s">
        <v>98</v>
      </c>
      <c r="E4" s="105" t="s">
        <v>99</v>
      </c>
      <c r="F4" s="105" t="s">
        <v>100</v>
      </c>
    </row>
    <row r="5" spans="1:6" ht="15">
      <c r="A5" s="106"/>
      <c r="B5" s="107"/>
      <c r="C5" s="107"/>
      <c r="D5" s="107"/>
      <c r="E5" s="107"/>
      <c r="F5" s="107"/>
    </row>
    <row r="6" spans="1:6" ht="14.25">
      <c r="A6" s="108" t="s">
        <v>101</v>
      </c>
      <c r="B6" s="109">
        <v>521126</v>
      </c>
      <c r="C6" s="110">
        <v>0</v>
      </c>
      <c r="D6" s="110">
        <v>19</v>
      </c>
      <c r="E6" s="109">
        <v>216185</v>
      </c>
      <c r="F6" s="109">
        <f>SUM(B6:E6)</f>
        <v>737330</v>
      </c>
    </row>
    <row r="7" spans="1:6" ht="15">
      <c r="A7" s="111"/>
      <c r="B7" s="112"/>
      <c r="C7" s="112"/>
      <c r="D7" s="112"/>
      <c r="E7" s="112"/>
      <c r="F7" s="112"/>
    </row>
    <row r="8" spans="1:6" ht="14.25">
      <c r="A8" s="113" t="s">
        <v>102</v>
      </c>
      <c r="B8" s="114">
        <v>0</v>
      </c>
      <c r="C8" s="114">
        <v>0</v>
      </c>
      <c r="D8" s="114">
        <v>0</v>
      </c>
      <c r="E8" s="112">
        <v>230127</v>
      </c>
      <c r="F8" s="112">
        <f>SUM(B8:E8)</f>
        <v>230127</v>
      </c>
    </row>
    <row r="9" spans="1:6" ht="30">
      <c r="A9" s="131" t="s">
        <v>103</v>
      </c>
      <c r="B9" s="116">
        <v>0</v>
      </c>
      <c r="C9" s="116">
        <v>0</v>
      </c>
      <c r="D9" s="116">
        <v>0</v>
      </c>
      <c r="E9" s="117">
        <f>SUM(E8:E8)</f>
        <v>230127</v>
      </c>
      <c r="F9" s="117">
        <f>SUM(F8:F8)</f>
        <v>230127</v>
      </c>
    </row>
    <row r="10" spans="1:6" ht="15">
      <c r="A10" s="115"/>
      <c r="B10" s="109"/>
      <c r="C10" s="109"/>
      <c r="D10" s="109"/>
      <c r="E10" s="117"/>
      <c r="F10" s="117"/>
    </row>
    <row r="11" spans="1:6" ht="14.25">
      <c r="A11" s="107" t="s">
        <v>87</v>
      </c>
      <c r="B11" s="112">
        <v>101117</v>
      </c>
      <c r="C11" s="118">
        <v>414</v>
      </c>
      <c r="D11" s="118">
        <v>0</v>
      </c>
      <c r="E11" s="118">
        <v>0</v>
      </c>
      <c r="F11" s="119">
        <f>SUM(B11:E11)</f>
        <v>101531</v>
      </c>
    </row>
    <row r="12" spans="1:6" ht="15">
      <c r="A12" s="107" t="s">
        <v>104</v>
      </c>
      <c r="B12" s="120"/>
      <c r="C12" s="121"/>
      <c r="D12" s="121"/>
      <c r="E12" s="122">
        <v>-205094</v>
      </c>
      <c r="F12" s="122">
        <f>SUM(B12:E12)</f>
        <v>-205094</v>
      </c>
    </row>
    <row r="13" spans="1:6" ht="30">
      <c r="A13" s="123" t="s">
        <v>110</v>
      </c>
      <c r="B13" s="117">
        <f>SUM(B11:B12)</f>
        <v>101117</v>
      </c>
      <c r="C13" s="116">
        <f>SUM(C11:C12)</f>
        <v>414</v>
      </c>
      <c r="D13" s="116">
        <v>0</v>
      </c>
      <c r="E13" s="121">
        <v>-205094</v>
      </c>
      <c r="F13" s="120">
        <f>SUM(B13:E13)</f>
        <v>-103563</v>
      </c>
    </row>
    <row r="14" spans="1:6" ht="14.25">
      <c r="A14" s="107"/>
      <c r="B14" s="109"/>
      <c r="C14" s="109"/>
      <c r="D14" s="109"/>
      <c r="E14" s="109"/>
      <c r="F14" s="109"/>
    </row>
    <row r="15" spans="1:6" ht="14.25">
      <c r="A15" s="107" t="s">
        <v>105</v>
      </c>
      <c r="B15" s="118">
        <v>0</v>
      </c>
      <c r="C15" s="114">
        <v>0</v>
      </c>
      <c r="D15" s="122">
        <v>-19</v>
      </c>
      <c r="E15" s="112">
        <v>19</v>
      </c>
      <c r="F15" s="118">
        <v>0</v>
      </c>
    </row>
    <row r="16" spans="1:6" ht="30.75" thickBot="1">
      <c r="A16" s="123" t="s">
        <v>106</v>
      </c>
      <c r="B16" s="124">
        <f>B6+B9+B13+B15</f>
        <v>622243</v>
      </c>
      <c r="C16" s="124">
        <f>C6+C9+C13+C15</f>
        <v>414</v>
      </c>
      <c r="D16" s="125">
        <v>0</v>
      </c>
      <c r="E16" s="124">
        <f>E6+E9+E13+E15</f>
        <v>241237</v>
      </c>
      <c r="F16" s="124">
        <f>SUM(B16:E16)</f>
        <v>863894</v>
      </c>
    </row>
    <row r="17" spans="1:6" ht="15.75" thickTop="1">
      <c r="A17" s="123"/>
      <c r="B17" s="126"/>
      <c r="C17" s="127"/>
      <c r="D17" s="126"/>
      <c r="E17" s="126"/>
      <c r="F17" s="126"/>
    </row>
    <row r="18" spans="1:6" ht="14.25">
      <c r="A18" s="128" t="s">
        <v>107</v>
      </c>
      <c r="B18" s="109">
        <v>622243</v>
      </c>
      <c r="C18" s="110">
        <v>414</v>
      </c>
      <c r="D18" s="110">
        <v>0</v>
      </c>
      <c r="E18" s="109">
        <v>241237</v>
      </c>
      <c r="F18" s="109">
        <f>SUM(B18:E18)</f>
        <v>863894</v>
      </c>
    </row>
    <row r="19" spans="1:6" ht="14.25">
      <c r="A19" s="113" t="s">
        <v>108</v>
      </c>
      <c r="B19" s="114">
        <v>0</v>
      </c>
      <c r="C19" s="114">
        <v>0</v>
      </c>
      <c r="D19" s="114">
        <v>0</v>
      </c>
      <c r="E19" s="112">
        <v>36315</v>
      </c>
      <c r="F19" s="112">
        <f>SUM(B19:E19)</f>
        <v>36315</v>
      </c>
    </row>
    <row r="20" spans="1:6" ht="30">
      <c r="A20" s="131" t="s">
        <v>103</v>
      </c>
      <c r="B20" s="116">
        <v>0</v>
      </c>
      <c r="C20" s="116">
        <v>0</v>
      </c>
      <c r="D20" s="116">
        <v>0</v>
      </c>
      <c r="E20" s="117">
        <f>SUM(E19:E19)</f>
        <v>36315</v>
      </c>
      <c r="F20" s="117">
        <f>SUM(B20:E20)</f>
        <v>36315</v>
      </c>
    </row>
    <row r="21" spans="1:6" ht="15">
      <c r="A21" s="129"/>
      <c r="B21" s="117"/>
      <c r="C21" s="117"/>
      <c r="D21" s="117"/>
      <c r="E21" s="117"/>
      <c r="F21" s="117"/>
    </row>
    <row r="22" spans="1:6" ht="14.25">
      <c r="A22" s="107" t="s">
        <v>87</v>
      </c>
      <c r="B22" s="130">
        <v>0</v>
      </c>
      <c r="C22" s="130">
        <v>153</v>
      </c>
      <c r="D22" s="130">
        <v>0</v>
      </c>
      <c r="E22" s="118">
        <v>0</v>
      </c>
      <c r="F22" s="118">
        <v>0</v>
      </c>
    </row>
    <row r="23" spans="1:6" ht="14.25">
      <c r="A23" s="107" t="s">
        <v>104</v>
      </c>
      <c r="B23" s="118">
        <v>0</v>
      </c>
      <c r="C23" s="118">
        <v>0</v>
      </c>
      <c r="D23" s="114">
        <v>0</v>
      </c>
      <c r="E23" s="114">
        <v>0</v>
      </c>
      <c r="F23" s="114">
        <v>0</v>
      </c>
    </row>
    <row r="24" spans="1:6" ht="30">
      <c r="A24" s="123" t="s">
        <v>110</v>
      </c>
      <c r="B24" s="117">
        <f>SUM(B22:B23)</f>
        <v>0</v>
      </c>
      <c r="C24" s="117">
        <f>SUM(C22:C23)</f>
        <v>153</v>
      </c>
      <c r="D24" s="117">
        <f>SUM(D22:D23)</f>
        <v>0</v>
      </c>
      <c r="E24" s="117">
        <f>SUM(E22:E23)</f>
        <v>0</v>
      </c>
      <c r="F24" s="120">
        <f>SUM(F22:F23)</f>
        <v>0</v>
      </c>
    </row>
    <row r="25" spans="1:6" ht="15">
      <c r="A25" s="107"/>
      <c r="B25" s="109"/>
      <c r="C25" s="109"/>
      <c r="D25" s="109"/>
      <c r="E25" s="109"/>
      <c r="F25" s="117"/>
    </row>
    <row r="26" spans="1:6" ht="30.75" thickBot="1">
      <c r="A26" s="123" t="s">
        <v>109</v>
      </c>
      <c r="B26" s="124">
        <f>B16+B20+B24</f>
        <v>622243</v>
      </c>
      <c r="C26" s="124">
        <f>C16+C20+C24</f>
        <v>567</v>
      </c>
      <c r="D26" s="124">
        <f>D16+D20+D24</f>
        <v>0</v>
      </c>
      <c r="E26" s="124">
        <f>E16+E20+E24</f>
        <v>277552</v>
      </c>
      <c r="F26" s="124">
        <f>SUM(B26:E26)</f>
        <v>900362</v>
      </c>
    </row>
    <row r="27" ht="13.5" thickTop="1"/>
    <row r="32" spans="1:3" ht="12.75">
      <c r="A32" s="70" t="s">
        <v>40</v>
      </c>
      <c r="B32" s="71"/>
      <c r="C32" s="70" t="s">
        <v>5</v>
      </c>
    </row>
    <row r="33" spans="1:3" ht="12.75">
      <c r="A33" s="70"/>
      <c r="B33" s="71"/>
      <c r="C33" s="70"/>
    </row>
    <row r="34" spans="1:3" ht="12.75">
      <c r="A34" s="70"/>
      <c r="B34" s="71"/>
      <c r="C34" s="70"/>
    </row>
    <row r="35" spans="1:3" ht="12.75">
      <c r="A35" s="70" t="s">
        <v>42</v>
      </c>
      <c r="B35" s="71"/>
      <c r="C35" s="70" t="s">
        <v>0</v>
      </c>
    </row>
  </sheetData>
  <sheetProtection/>
  <mergeCells count="1">
    <mergeCell ref="A1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2014-04-02T08:56:51Z</cp:lastPrinted>
  <dcterms:created xsi:type="dcterms:W3CDTF">1996-10-08T23:32:33Z</dcterms:created>
  <dcterms:modified xsi:type="dcterms:W3CDTF">2015-07-02T04:52:53Z</dcterms:modified>
  <cp:category/>
  <cp:version/>
  <cp:contentType/>
  <cp:contentStatus/>
</cp:coreProperties>
</file>