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bal" sheetId="1" r:id="rId1"/>
    <sheet name="ci" sheetId="2" r:id="rId2"/>
    <sheet name="CF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<sst xmlns="http://schemas.openxmlformats.org/spreadsheetml/2006/main" count="165" uniqueCount="135">
  <si>
    <t>-</t>
  </si>
  <si>
    <t>ACTIVES</t>
  </si>
  <si>
    <t>Money resources and actives in calculations</t>
  </si>
  <si>
    <t>The correspondent account in NBKR</t>
  </si>
  <si>
    <t>Accounts "Nostro" in commercial banks</t>
  </si>
  <si>
    <t xml:space="preserve">In total actives of the monetary market </t>
  </si>
  <si>
    <t>Financial tools,estimated at fair value, which changes are reflected in profit or in the losses during the period</t>
  </si>
  <si>
    <t>- owned by the Group</t>
  </si>
  <si>
    <t>- pledged under REPO-AGREEMENT</t>
  </si>
  <si>
    <t>Financial assets available-for-sale:</t>
  </si>
  <si>
    <t>Credits and advances to banks</t>
  </si>
  <si>
    <t>Credits to clients</t>
  </si>
  <si>
    <t>Minus: reserve on a covering of losses</t>
  </si>
  <si>
    <t>In total pure credits</t>
  </si>
  <si>
    <t>Investments held to maturity</t>
  </si>
  <si>
    <t>Assets held for sale</t>
  </si>
  <si>
    <t>Accounts receivable at the current income tax</t>
  </si>
  <si>
    <t>investment Property</t>
  </si>
  <si>
    <t>The basic means of bank and added amortisation</t>
  </si>
  <si>
    <t>A deferred tax asset</t>
  </si>
  <si>
    <t xml:space="preserve">Other actives </t>
  </si>
  <si>
    <t>IN TOTAL ACTIVES</t>
  </si>
  <si>
    <t>OBLIGATIONS</t>
  </si>
  <si>
    <t>Accounts and deposits from banks</t>
  </si>
  <si>
    <t>Current accounts and deposits from customers</t>
  </si>
  <si>
    <t>Certificates of deposit and promissory notes</t>
  </si>
  <si>
    <t>Subordinated debt</t>
  </si>
  <si>
    <t>Other funds</t>
  </si>
  <si>
    <t>Accounts payable for current income tax</t>
  </si>
  <si>
    <t>Deferred tax liabilities</t>
  </si>
  <si>
    <t>Other obligations</t>
  </si>
  <si>
    <t>IN TOTAL OBLIGATIONS</t>
  </si>
  <si>
    <t>THE CAPITAL</t>
  </si>
  <si>
    <t>Share capital</t>
  </si>
  <si>
    <t>Issue income</t>
  </si>
  <si>
    <t>Positive revaluation of buildings</t>
  </si>
  <si>
    <t>Revaluation reserve for financial assets available for sale</t>
  </si>
  <si>
    <t>Accumulated translation reserve currency reporting</t>
  </si>
  <si>
    <t>Retained earnings</t>
  </si>
  <si>
    <t>TOTAL CAPITAL</t>
  </si>
  <si>
    <t>Share non-controlling shareholders</t>
  </si>
  <si>
    <t>IN TOTAL CAPITAL</t>
  </si>
  <si>
    <t>IN TOTAL OBLIGATIONS AND THE  CAPITAL</t>
  </si>
  <si>
    <t xml:space="preserve">The chief accountant </t>
  </si>
  <si>
    <t>Deputy Chairman of the Board</t>
  </si>
  <si>
    <t>Interest incomes</t>
  </si>
  <si>
    <t>Interest expenses</t>
  </si>
  <si>
    <t>Net interest income</t>
  </si>
  <si>
    <t>Commission income</t>
  </si>
  <si>
    <t>Commission expenses</t>
  </si>
  <si>
    <t>Net commission income</t>
  </si>
  <si>
    <t>Net income (loss) on securities held for trading</t>
  </si>
  <si>
    <t>Net income (loss) on other financial instruments at fair value through profit or loss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</si>
  <si>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</si>
  <si>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</si>
  <si>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</si>
  <si>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</si>
  <si>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</si>
  <si>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Personnel costs</t>
  </si>
  <si>
    <t>Other general and administrative expenses</t>
  </si>
  <si>
    <t>Profit (loss) before income taxes</t>
  </si>
  <si>
    <t>Income tax expense</t>
  </si>
  <si>
    <t>Profit (loss) for the period</t>
  </si>
  <si>
    <t>The chief accountant</t>
  </si>
  <si>
    <t>Satyvaldiev U.O.</t>
  </si>
  <si>
    <t>Djenbaeva E.T.</t>
  </si>
  <si>
    <t>June 2013</t>
  </si>
  <si>
    <t>June 2014</t>
  </si>
  <si>
    <t>The report on the comprehensive income on June, 30, 2014 OJSC "Commercial bank KYRGYZSTAN"</t>
  </si>
  <si>
    <t xml:space="preserve">The report on a financial position on accounting balance on June, 30, 2014 OJSC "Commercial bank </t>
  </si>
  <si>
    <t>"Commercial bank KYRGYZSTAN" OJSC</t>
  </si>
  <si>
    <t>CASH FLOWS FROM OPERATING ACTIVITIES:</t>
  </si>
  <si>
    <t>thsd. KGS</t>
  </si>
  <si>
    <t>Interest received</t>
  </si>
  <si>
    <t>Interest paid</t>
  </si>
  <si>
    <t>Fee and commission income</t>
  </si>
  <si>
    <t>Fee and commission expense</t>
  </si>
  <si>
    <t>Receipts from foreign currency transactions</t>
  </si>
  <si>
    <t>Net receipts (payments) from financial instruments at fair value and changes though profit or loss for the period</t>
  </si>
  <si>
    <t>Other income received</t>
  </si>
  <si>
    <t>Operating expenses paid</t>
  </si>
  <si>
    <t>Cash flows from operating activities before changes in net operating assets</t>
  </si>
  <si>
    <t>Changes in operating assets and liabilities:</t>
  </si>
  <si>
    <t>(Increase) decrease in operating assets:</t>
  </si>
  <si>
    <t>Financial instruments at fair value and changes though profit or loss for the period</t>
  </si>
  <si>
    <t xml:space="preserve">    - Pledged under repurchase agreements</t>
  </si>
  <si>
    <t>Funds in credit institutions</t>
  </si>
  <si>
    <t>Loans to customers</t>
  </si>
  <si>
    <t>Other assets</t>
  </si>
  <si>
    <t>Increase (decrease) in operating liabilities</t>
  </si>
  <si>
    <t>Customer fund</t>
  </si>
  <si>
    <t>Accounts and deposits of banks</t>
  </si>
  <si>
    <t>Funds of credit institutions</t>
  </si>
  <si>
    <t>Other liabilities</t>
  </si>
  <si>
    <t>Net cash inflow from operating activities before income tax paid</t>
  </si>
  <si>
    <t>Income tax paid</t>
  </si>
  <si>
    <t>Net cash inflow from operating activities</t>
  </si>
  <si>
    <t>CASH FLOWS FROM INVESTING ACTIVITIES:</t>
  </si>
  <si>
    <t>Purchase of investments held-to-maturity</t>
  </si>
  <si>
    <t>Net cash outflow from investing activities</t>
  </si>
  <si>
    <t>CASH FLOWS FROM FINANCING ACTIVITIES</t>
  </si>
  <si>
    <t>Receipts of other borrowed funds</t>
  </si>
  <si>
    <t>Repayment of other borrowings</t>
  </si>
  <si>
    <t>Dividends paid</t>
  </si>
  <si>
    <t>Effect of exchange rate changes on cash and cash equivalents</t>
  </si>
  <si>
    <t>Cash and cash equivalents at the beginning of the period</t>
  </si>
  <si>
    <t>Cash and cash equivalents at the end of the period</t>
  </si>
  <si>
    <t>CEO</t>
  </si>
  <si>
    <t>Ilebaev N. E.</t>
  </si>
  <si>
    <t>Acting chief accountant</t>
  </si>
  <si>
    <t>Bagriy K. L.</t>
  </si>
  <si>
    <t>Reporting period                                  II - Quarter of 2014</t>
  </si>
  <si>
    <t>Reporting period                                  II - Quarter of 2013</t>
  </si>
  <si>
    <t>Net increase (reduction) in the monetary and equated to them means</t>
  </si>
  <si>
    <t>Stated capital</t>
  </si>
  <si>
    <t>Additional paid-in capital</t>
  </si>
  <si>
    <t>Total banking reserve</t>
  </si>
  <si>
    <t>Total equity</t>
  </si>
  <si>
    <t>On January 1, 2014</t>
  </si>
  <si>
    <t>Issue of common shares</t>
  </si>
  <si>
    <t>Total comprehensive income for the period</t>
  </si>
  <si>
    <t>Dividends declared</t>
  </si>
  <si>
    <t>Total the cumulative income in a year</t>
  </si>
  <si>
    <t xml:space="preserve">                                                                                                                    </t>
  </si>
  <si>
    <t>Total operations with owners</t>
  </si>
  <si>
    <t>Transfer</t>
  </si>
  <si>
    <t>Net profit</t>
  </si>
  <si>
    <t>On March 31, 2014</t>
  </si>
  <si>
    <t>On April 1, 2014</t>
  </si>
  <si>
    <t>On June 30, 2014</t>
  </si>
  <si>
    <t xml:space="preserve">Report of Cash Flows on June, 30, 2014 (inclusivele) </t>
  </si>
  <si>
    <t>Statement of changes in equity on June 30, 2014 (inclusively)</t>
  </si>
  <si>
    <t>Repayment of investments held-to-maturity</t>
  </si>
  <si>
    <t>Sales of equipment and intangible assets</t>
  </si>
  <si>
    <t>Purchase of equipment and intangible assets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</si>
</sst>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65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9"/>
      <name val="Arial Cyr"/>
      <family val="0"/>
    </font>
    <font>
      <b/>
      <sz val="9"/>
      <name val="Arial Cyr"/>
      <family val="2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 Cyr"/>
      <family val="0"/>
    </font>
    <font>
      <b/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40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40" applyFont="1" applyFill="1" applyBorder="1" applyAlignment="1">
      <alignment wrapText="1"/>
      <protection/>
    </xf>
    <xf numFmtId="0" fontId="4" fillId="0" borderId="0" xfId="40" applyFont="1" applyFill="1" applyBorder="1" applyAlignment="1">
      <alignment horizontal="center" vertical="center"/>
      <protection/>
    </xf>
    <xf numFmtId="14" fontId="4" fillId="0" borderId="0" xfId="40" applyNumberFormat="1" applyFont="1" applyFill="1" applyBorder="1" applyAlignment="1">
      <alignment horizontal="center"/>
      <protection/>
    </xf>
    <xf numFmtId="0" fontId="4" fillId="0" borderId="0" xfId="40" applyFont="1" applyBorder="1" applyAlignment="1">
      <alignment horizontal="left" wrapText="1"/>
      <protection/>
    </xf>
    <xf numFmtId="0" fontId="3" fillId="0" borderId="0" xfId="40" applyFont="1" applyFill="1" applyBorder="1" applyAlignment="1">
      <alignment horizontal="left" wrapText="1"/>
      <protection/>
    </xf>
    <xf numFmtId="0" fontId="3" fillId="0" borderId="0" xfId="40" applyFont="1" applyFill="1" applyBorder="1" applyAlignment="1">
      <alignment horizontal="center" vertical="center"/>
      <protection/>
    </xf>
    <xf numFmtId="180" fontId="3" fillId="0" borderId="0" xfId="41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40" applyFont="1" applyFill="1" applyBorder="1" applyAlignment="1" quotePrefix="1">
      <alignment horizontal="left" wrapText="1"/>
      <protection/>
    </xf>
    <xf numFmtId="0" fontId="3" fillId="0" borderId="0" xfId="40" applyFont="1" applyBorder="1" applyAlignment="1">
      <alignment horizontal="left" wrapText="1"/>
      <protection/>
    </xf>
    <xf numFmtId="180" fontId="4" fillId="0" borderId="11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0" fontId="3" fillId="0" borderId="0" xfId="40" applyFont="1" applyBorder="1" applyAlignment="1">
      <alignment horizontal="left"/>
      <protection/>
    </xf>
    <xf numFmtId="180" fontId="4" fillId="0" borderId="12" xfId="34" applyNumberFormat="1" applyFont="1" applyFill="1" applyBorder="1" applyAlignment="1">
      <alignment/>
    </xf>
    <xf numFmtId="177" fontId="2" fillId="0" borderId="0" xfId="0" applyNumberFormat="1" applyFont="1" applyAlignment="1">
      <alignment/>
    </xf>
    <xf numFmtId="180" fontId="4" fillId="0" borderId="0" xfId="34" applyNumberFormat="1" applyFont="1" applyFill="1" applyBorder="1" applyAlignment="1">
      <alignment/>
    </xf>
    <xf numFmtId="177" fontId="4" fillId="0" borderId="0" xfId="41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9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1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40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40" applyFont="1" applyFill="1" applyBorder="1" applyAlignment="1">
      <alignment horizontal="center" wrapText="1"/>
      <protection/>
    </xf>
    <xf numFmtId="49" fontId="14" fillId="0" borderId="0" xfId="40" applyNumberFormat="1" applyFont="1" applyFill="1" applyBorder="1" applyAlignment="1">
      <alignment horizontal="center" vertical="center" wrapText="1"/>
      <protection/>
    </xf>
    <xf numFmtId="0" fontId="0" fillId="0" borderId="0" xfId="40" applyFont="1" applyFill="1" applyBorder="1" applyAlignment="1">
      <alignment/>
      <protection/>
    </xf>
    <xf numFmtId="0" fontId="14" fillId="0" borderId="0" xfId="40" applyFont="1" applyFill="1" applyBorder="1" applyAlignment="1">
      <alignment horizontal="center" vertical="center"/>
      <protection/>
    </xf>
    <xf numFmtId="14" fontId="14" fillId="0" borderId="0" xfId="40" applyNumberFormat="1" applyFont="1" applyFill="1" applyBorder="1" applyAlignment="1" quotePrefix="1">
      <alignment horizontal="center"/>
      <protection/>
    </xf>
    <xf numFmtId="0" fontId="0" fillId="0" borderId="0" xfId="40" applyFont="1" applyBorder="1" applyAlignment="1">
      <alignment/>
      <protection/>
    </xf>
    <xf numFmtId="0" fontId="0" fillId="0" borderId="0" xfId="40" applyFont="1" applyFill="1" applyBorder="1" applyAlignment="1">
      <alignment horizontal="center" vertical="center"/>
      <protection/>
    </xf>
    <xf numFmtId="180" fontId="0" fillId="0" borderId="0" xfId="41" applyNumberFormat="1" applyFont="1" applyFill="1" applyAlignment="1">
      <alignment horizontal="right"/>
      <protection/>
    </xf>
    <xf numFmtId="180" fontId="0" fillId="0" borderId="0" xfId="41" applyNumberFormat="1" applyFont="1" applyFill="1" applyBorder="1" applyAlignment="1">
      <alignment horizontal="right"/>
      <protection/>
    </xf>
    <xf numFmtId="0" fontId="14" fillId="0" borderId="0" xfId="39" applyFont="1" applyFill="1" applyBorder="1">
      <alignment/>
      <protection/>
    </xf>
    <xf numFmtId="180" fontId="14" fillId="0" borderId="12" xfId="68" applyNumberFormat="1" applyFont="1" applyFill="1" applyBorder="1" applyAlignment="1">
      <alignment/>
    </xf>
    <xf numFmtId="180" fontId="14" fillId="0" borderId="0" xfId="68" applyNumberFormat="1" applyFont="1" applyFill="1" applyBorder="1" applyAlignment="1">
      <alignment/>
    </xf>
    <xf numFmtId="0" fontId="0" fillId="0" borderId="0" xfId="41" applyFont="1" applyFill="1" applyBorder="1" applyAlignment="1">
      <alignment/>
      <protection/>
    </xf>
    <xf numFmtId="0" fontId="13" fillId="0" borderId="0" xfId="0" applyFont="1" applyFill="1" applyAlignment="1">
      <alignment/>
    </xf>
    <xf numFmtId="0" fontId="14" fillId="0" borderId="0" xfId="39" applyFont="1">
      <alignment/>
      <protection/>
    </xf>
    <xf numFmtId="180" fontId="14" fillId="0" borderId="11" xfId="68" applyNumberFormat="1" applyFont="1" applyFill="1" applyBorder="1" applyAlignment="1">
      <alignment/>
    </xf>
    <xf numFmtId="180" fontId="13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3" fillId="33" borderId="13" xfId="41" applyNumberFormat="1" applyFont="1" applyFill="1" applyBorder="1" applyAlignment="1">
      <alignment horizontal="right"/>
      <protection/>
    </xf>
    <xf numFmtId="180" fontId="0" fillId="33" borderId="0" xfId="41" applyNumberFormat="1" applyFont="1" applyFill="1" applyAlignment="1">
      <alignment horizontal="right"/>
      <protection/>
    </xf>
    <xf numFmtId="180" fontId="3" fillId="33" borderId="0" xfId="41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3" fillId="0" borderId="0" xfId="39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9" applyFont="1" applyBorder="1" applyAlignment="1">
      <alignment wrapText="1"/>
      <protection/>
    </xf>
    <xf numFmtId="0" fontId="10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20" fillId="0" borderId="0" xfId="39" applyFont="1" applyFill="1" applyBorder="1">
      <alignment/>
      <protection/>
    </xf>
    <xf numFmtId="0" fontId="21" fillId="0" borderId="0" xfId="41" applyFont="1" applyFill="1" applyBorder="1" applyAlignment="1">
      <alignment/>
      <protection/>
    </xf>
    <xf numFmtId="0" fontId="21" fillId="0" borderId="0" xfId="40" applyFont="1" applyFill="1" applyBorder="1" applyAlignment="1">
      <alignment/>
      <protection/>
    </xf>
    <xf numFmtId="0" fontId="20" fillId="0" borderId="0" xfId="40" applyFont="1" applyFill="1" applyBorder="1" applyAlignment="1">
      <alignment/>
      <protection/>
    </xf>
    <xf numFmtId="0" fontId="21" fillId="0" borderId="0" xfId="41" applyFont="1" applyFill="1" applyBorder="1" applyAlignment="1">
      <alignment wrapText="1"/>
      <protection/>
    </xf>
    <xf numFmtId="49" fontId="21" fillId="0" borderId="0" xfId="42" applyNumberFormat="1" applyFont="1" applyFill="1" applyAlignment="1">
      <alignment horizontal="left" vertical="justify" wrapText="1"/>
      <protection/>
    </xf>
    <xf numFmtId="0" fontId="21" fillId="0" borderId="0" xfId="0" applyFont="1" applyFill="1" applyAlignment="1">
      <alignment/>
    </xf>
    <xf numFmtId="0" fontId="20" fillId="0" borderId="0" xfId="39" applyFont="1">
      <alignment/>
      <protection/>
    </xf>
    <xf numFmtId="0" fontId="21" fillId="0" borderId="0" xfId="40" applyFont="1" applyBorder="1" applyAlignment="1">
      <alignment/>
      <protection/>
    </xf>
    <xf numFmtId="0" fontId="22" fillId="0" borderId="0" xfId="0" applyFont="1" applyAlignment="1">
      <alignment/>
    </xf>
    <xf numFmtId="180" fontId="2" fillId="0" borderId="0" xfId="0" applyNumberFormat="1" applyFont="1" applyFill="1" applyBorder="1" applyAlignment="1">
      <alignment/>
    </xf>
    <xf numFmtId="180" fontId="62" fillId="0" borderId="0" xfId="41" applyNumberFormat="1" applyFont="1" applyFill="1" applyAlignment="1">
      <alignment horizontal="right"/>
      <protection/>
    </xf>
    <xf numFmtId="0" fontId="63" fillId="0" borderId="0" xfId="40" applyFont="1" applyFill="1" applyBorder="1" applyAlignment="1">
      <alignment/>
      <protection/>
    </xf>
    <xf numFmtId="180" fontId="63" fillId="0" borderId="0" xfId="41" applyNumberFormat="1" applyFont="1" applyFill="1" applyAlignment="1">
      <alignment horizontal="right"/>
      <protection/>
    </xf>
    <xf numFmtId="180" fontId="64" fillId="0" borderId="0" xfId="68" applyNumberFormat="1" applyFont="1" applyFill="1" applyBorder="1" applyAlignment="1">
      <alignment/>
    </xf>
    <xf numFmtId="180" fontId="63" fillId="33" borderId="0" xfId="41" applyNumberFormat="1" applyFont="1" applyFill="1" applyAlignment="1">
      <alignment horizontal="right"/>
      <protection/>
    </xf>
    <xf numFmtId="0" fontId="2" fillId="0" borderId="14" xfId="0" applyFont="1" applyFill="1" applyBorder="1" applyAlignment="1">
      <alignment/>
    </xf>
    <xf numFmtId="37" fontId="3" fillId="0" borderId="14" xfId="33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/>
    </xf>
    <xf numFmtId="180" fontId="14" fillId="0" borderId="0" xfId="41" applyNumberFormat="1" applyFont="1" applyFill="1" applyAlignment="1">
      <alignment horizontal="right"/>
      <protection/>
    </xf>
    <xf numFmtId="0" fontId="13" fillId="0" borderId="14" xfId="0" applyFont="1" applyBorder="1" applyAlignment="1">
      <alignment/>
    </xf>
    <xf numFmtId="0" fontId="0" fillId="0" borderId="14" xfId="40" applyFont="1" applyFill="1" applyBorder="1" applyAlignment="1">
      <alignment/>
      <protection/>
    </xf>
    <xf numFmtId="14" fontId="14" fillId="0" borderId="0" xfId="40" applyNumberFormat="1" applyFont="1" applyFill="1" applyBorder="1" applyAlignment="1">
      <alignment horizontal="center"/>
      <protection/>
    </xf>
    <xf numFmtId="180" fontId="14" fillId="33" borderId="0" xfId="41" applyNumberFormat="1" applyFont="1" applyFill="1" applyAlignment="1">
      <alignment horizontal="right"/>
      <protection/>
    </xf>
    <xf numFmtId="180" fontId="0" fillId="0" borderId="0" xfId="68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180" fontId="14" fillId="0" borderId="11" xfId="41" applyNumberFormat="1" applyFont="1" applyFill="1" applyBorder="1" applyAlignment="1">
      <alignment horizontal="right"/>
      <protection/>
    </xf>
    <xf numFmtId="180" fontId="14" fillId="0" borderId="15" xfId="41" applyNumberFormat="1" applyFont="1" applyFill="1" applyBorder="1" applyAlignment="1">
      <alignment horizontal="right"/>
      <protection/>
    </xf>
    <xf numFmtId="180" fontId="4" fillId="0" borderId="11" xfId="41" applyNumberFormat="1" applyFont="1" applyFill="1" applyBorder="1" applyAlignment="1">
      <alignment horizontal="right"/>
      <protection/>
    </xf>
    <xf numFmtId="180" fontId="3" fillId="0" borderId="12" xfId="41" applyNumberFormat="1" applyFont="1" applyFill="1" applyBorder="1" applyAlignment="1">
      <alignment horizontal="right"/>
      <protection/>
    </xf>
    <xf numFmtId="180" fontId="3" fillId="0" borderId="14" xfId="41" applyNumberFormat="1" applyFont="1" applyFill="1" applyBorder="1" applyAlignment="1">
      <alignment horizontal="right"/>
      <protection/>
    </xf>
    <xf numFmtId="180" fontId="4" fillId="0" borderId="14" xfId="41" applyNumberFormat="1" applyFont="1" applyFill="1" applyBorder="1" applyAlignment="1">
      <alignment horizontal="right"/>
      <protection/>
    </xf>
    <xf numFmtId="180" fontId="3" fillId="0" borderId="11" xfId="41" applyNumberFormat="1" applyFont="1" applyFill="1" applyBorder="1" applyAlignment="1">
      <alignment horizontal="right"/>
      <protection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5" xfId="35" applyFont="1" applyBorder="1" applyAlignment="1">
      <alignment vertical="center"/>
      <protection/>
    </xf>
    <xf numFmtId="0" fontId="26" fillId="0" borderId="15" xfId="0" applyFont="1" applyBorder="1" applyAlignment="1">
      <alignment horizontal="center" vertical="center" wrapText="1"/>
    </xf>
    <xf numFmtId="182" fontId="26" fillId="0" borderId="15" xfId="0" applyNumberFormat="1" applyFont="1" applyBorder="1" applyAlignment="1">
      <alignment horizontal="center" vertical="center" wrapText="1"/>
    </xf>
    <xf numFmtId="0" fontId="3" fillId="0" borderId="15" xfId="35" applyFont="1" applyBorder="1" applyAlignment="1">
      <alignment horizontal="left" vertical="center"/>
      <protection/>
    </xf>
    <xf numFmtId="180" fontId="3" fillId="0" borderId="15" xfId="35" applyNumberFormat="1" applyFont="1" applyFill="1" applyBorder="1" applyAlignment="1">
      <alignment vertical="center"/>
      <protection/>
    </xf>
    <xf numFmtId="180" fontId="3" fillId="0" borderId="15" xfId="35" applyNumberFormat="1" applyFont="1" applyFill="1" applyBorder="1" applyAlignment="1">
      <alignment/>
      <protection/>
    </xf>
    <xf numFmtId="0" fontId="3" fillId="0" borderId="15" xfId="35" applyFont="1" applyBorder="1" applyAlignment="1">
      <alignment horizontal="left" vertical="center" wrapText="1"/>
      <protection/>
    </xf>
    <xf numFmtId="0" fontId="3" fillId="0" borderId="16" xfId="35" applyFont="1" applyBorder="1" applyAlignment="1">
      <alignment horizontal="left" vertical="center" wrapText="1"/>
      <protection/>
    </xf>
    <xf numFmtId="180" fontId="3" fillId="0" borderId="17" xfId="35" applyNumberFormat="1" applyFont="1" applyFill="1" applyBorder="1" applyAlignment="1">
      <alignment vertical="center"/>
      <protection/>
    </xf>
    <xf numFmtId="0" fontId="4" fillId="0" borderId="15" xfId="35" applyFont="1" applyBorder="1" applyAlignment="1">
      <alignment horizontal="left" vertical="center"/>
      <protection/>
    </xf>
    <xf numFmtId="0" fontId="3" fillId="0" borderId="15" xfId="40" applyFont="1" applyBorder="1" applyAlignment="1">
      <alignment horizontal="left" vertical="center" wrapText="1"/>
      <protection/>
    </xf>
    <xf numFmtId="0" fontId="3" fillId="0" borderId="15" xfId="35" applyFont="1" applyBorder="1" applyAlignment="1" quotePrefix="1">
      <alignment horizontal="left" vertical="center"/>
      <protection/>
    </xf>
    <xf numFmtId="0" fontId="4" fillId="0" borderId="16" xfId="35" applyFont="1" applyBorder="1" applyAlignment="1">
      <alignment horizontal="left" vertical="center"/>
      <protection/>
    </xf>
    <xf numFmtId="0" fontId="3" fillId="33" borderId="16" xfId="40" applyFont="1" applyFill="1" applyBorder="1" applyAlignment="1">
      <alignment horizontal="left" vertical="center" wrapText="1"/>
      <protection/>
    </xf>
    <xf numFmtId="0" fontId="3" fillId="33" borderId="15" xfId="40" applyFont="1" applyFill="1" applyBorder="1" applyAlignment="1">
      <alignment horizontal="left" vertical="center" wrapText="1"/>
      <protection/>
    </xf>
    <xf numFmtId="2" fontId="3" fillId="0" borderId="15" xfId="35" applyNumberFormat="1" applyFont="1" applyBorder="1" applyAlignment="1">
      <alignment horizontal="left" vertical="center" wrapText="1"/>
      <protection/>
    </xf>
    <xf numFmtId="180" fontId="4" fillId="0" borderId="15" xfId="35" applyNumberFormat="1" applyFont="1" applyFill="1" applyBorder="1" applyAlignment="1">
      <alignment horizontal="right"/>
      <protection/>
    </xf>
    <xf numFmtId="0" fontId="3" fillId="0" borderId="18" xfId="35" applyFont="1" applyBorder="1" applyAlignment="1">
      <alignment horizontal="left" vertical="center"/>
      <protection/>
    </xf>
    <xf numFmtId="180" fontId="3" fillId="0" borderId="18" xfId="35" applyNumberFormat="1" applyFont="1" applyFill="1" applyBorder="1" applyAlignment="1">
      <alignment horizontal="right"/>
      <protection/>
    </xf>
    <xf numFmtId="0" fontId="3" fillId="0" borderId="19" xfId="35" applyFont="1" applyBorder="1" applyAlignment="1">
      <alignment horizontal="left" vertical="center"/>
      <protection/>
    </xf>
    <xf numFmtId="0" fontId="4" fillId="0" borderId="17" xfId="35" applyFont="1" applyBorder="1" applyAlignment="1">
      <alignment vertical="center"/>
      <protection/>
    </xf>
    <xf numFmtId="0" fontId="3" fillId="0" borderId="15" xfId="35" applyFont="1" applyBorder="1" applyAlignment="1">
      <alignment vertical="center"/>
      <protection/>
    </xf>
    <xf numFmtId="0" fontId="3" fillId="0" borderId="19" xfId="35" applyFont="1" applyBorder="1" applyAlignment="1">
      <alignment vertical="center"/>
      <protection/>
    </xf>
    <xf numFmtId="0" fontId="3" fillId="0" borderId="20" xfId="35" applyFont="1" applyBorder="1" applyAlignment="1">
      <alignment horizontal="left" vertical="center"/>
      <protection/>
    </xf>
    <xf numFmtId="0" fontId="3" fillId="0" borderId="15" xfId="35" applyFont="1" applyBorder="1" applyAlignment="1">
      <alignment vertical="center" wrapText="1"/>
      <protection/>
    </xf>
    <xf numFmtId="0" fontId="4" fillId="0" borderId="0" xfId="35" applyFont="1" applyBorder="1" applyAlignment="1">
      <alignment vertical="center"/>
      <protection/>
    </xf>
    <xf numFmtId="180" fontId="4" fillId="0" borderId="0" xfId="35" applyNumberFormat="1" applyFont="1" applyFill="1" applyBorder="1" applyAlignment="1">
      <alignment horizontal="right" vertical="center"/>
      <protection/>
    </xf>
    <xf numFmtId="0" fontId="24" fillId="0" borderId="0" xfId="0" applyFont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80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180" fontId="3" fillId="0" borderId="15" xfId="35" applyNumberFormat="1" applyFont="1" applyFill="1" applyBorder="1" applyAlignment="1">
      <alignment horizontal="right" vertical="center"/>
      <protection/>
    </xf>
    <xf numFmtId="0" fontId="0" fillId="0" borderId="17" xfId="0" applyBorder="1" applyAlignment="1">
      <alignment horizontal="right" vertical="center"/>
    </xf>
    <xf numFmtId="180" fontId="3" fillId="0" borderId="15" xfId="35" applyNumberFormat="1" applyFont="1" applyFill="1" applyBorder="1" applyAlignment="1">
      <alignment horizontal="right"/>
      <protection/>
    </xf>
    <xf numFmtId="180" fontId="3" fillId="34" borderId="15" xfId="35" applyNumberFormat="1" applyFont="1" applyFill="1" applyBorder="1" applyAlignment="1">
      <alignment/>
      <protection/>
    </xf>
    <xf numFmtId="0" fontId="3" fillId="0" borderId="21" xfId="35" applyFont="1" applyBorder="1" applyAlignment="1">
      <alignment vertical="center"/>
      <protection/>
    </xf>
    <xf numFmtId="0" fontId="27" fillId="0" borderId="0" xfId="0" applyFont="1" applyAlignment="1">
      <alignment horizontal="left" vertical="center"/>
    </xf>
    <xf numFmtId="0" fontId="28" fillId="0" borderId="0" xfId="38" applyFont="1" applyAlignment="1" quotePrefix="1">
      <alignment horizontal="left" vertical="center"/>
      <protection/>
    </xf>
    <xf numFmtId="0" fontId="6" fillId="0" borderId="0" xfId="38" applyFont="1" applyAlignment="1">
      <alignment horizontal="left" vertical="center"/>
      <protection/>
    </xf>
    <xf numFmtId="0" fontId="20" fillId="0" borderId="0" xfId="38" applyFont="1" applyAlignment="1" quotePrefix="1">
      <alignment horizontal="left" vertical="center"/>
      <protection/>
    </xf>
    <xf numFmtId="0" fontId="21" fillId="0" borderId="0" xfId="38" applyFont="1" applyAlignment="1">
      <alignment horizontal="left" vertical="center"/>
      <protection/>
    </xf>
    <xf numFmtId="0" fontId="20" fillId="0" borderId="0" xfId="38" applyFont="1" applyAlignment="1">
      <alignment horizontal="left" vertical="center"/>
      <protection/>
    </xf>
    <xf numFmtId="0" fontId="20" fillId="0" borderId="0" xfId="38" applyFont="1" applyBorder="1" applyAlignment="1">
      <alignment horizontal="left" vertical="center"/>
      <protection/>
    </xf>
    <xf numFmtId="0" fontId="20" fillId="0" borderId="0" xfId="38" applyFont="1" applyBorder="1" applyAlignment="1">
      <alignment horizontal="left" vertical="center" wrapText="1"/>
      <protection/>
    </xf>
    <xf numFmtId="0" fontId="21" fillId="0" borderId="0" xfId="38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left" vertical="center"/>
    </xf>
    <xf numFmtId="180" fontId="21" fillId="0" borderId="0" xfId="41" applyNumberFormat="1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0" xfId="38" applyFont="1" applyBorder="1" applyAlignment="1">
      <alignment horizontal="left" vertical="center"/>
      <protection/>
    </xf>
    <xf numFmtId="0" fontId="21" fillId="0" borderId="0" xfId="38" applyFont="1" applyBorder="1" applyAlignment="1" quotePrefix="1">
      <alignment horizontal="left" vertical="center" wrapText="1"/>
      <protection/>
    </xf>
    <xf numFmtId="3" fontId="20" fillId="0" borderId="0" xfId="38" applyNumberFormat="1" applyFont="1" applyBorder="1" applyAlignment="1">
      <alignment horizontal="left" vertical="center"/>
      <protection/>
    </xf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180" fontId="24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38" applyFont="1" applyBorder="1" applyAlignment="1" quotePrefix="1">
      <alignment horizontal="left" vertical="center"/>
      <protection/>
    </xf>
    <xf numFmtId="3" fontId="21" fillId="0" borderId="0" xfId="38" applyNumberFormat="1" applyFont="1" applyBorder="1">
      <alignment/>
      <protection/>
    </xf>
    <xf numFmtId="180" fontId="21" fillId="0" borderId="0" xfId="41" applyNumberFormat="1" applyFont="1" applyFill="1" applyAlignment="1">
      <alignment horizontal="right"/>
      <protection/>
    </xf>
    <xf numFmtId="3" fontId="0" fillId="0" borderId="0" xfId="38" applyNumberFormat="1" applyFont="1" applyBorder="1">
      <alignment/>
      <protection/>
    </xf>
    <xf numFmtId="0" fontId="0" fillId="0" borderId="0" xfId="0" applyBorder="1" applyAlignment="1">
      <alignment horizontal="left"/>
    </xf>
    <xf numFmtId="3" fontId="20" fillId="0" borderId="0" xfId="38" applyNumberFormat="1" applyFont="1" applyBorder="1">
      <alignment/>
      <protection/>
    </xf>
    <xf numFmtId="180" fontId="21" fillId="0" borderId="0" xfId="41" applyNumberFormat="1" applyFont="1" applyFill="1" applyBorder="1" applyAlignment="1">
      <alignment horizontal="right"/>
      <protection/>
    </xf>
    <xf numFmtId="3" fontId="21" fillId="0" borderId="14" xfId="38" applyNumberFormat="1" applyFont="1" applyBorder="1">
      <alignment/>
      <protection/>
    </xf>
    <xf numFmtId="180" fontId="21" fillId="0" borderId="14" xfId="41" applyNumberFormat="1" applyFont="1" applyFill="1" applyBorder="1" applyAlignment="1">
      <alignment horizontal="right"/>
      <protection/>
    </xf>
    <xf numFmtId="180" fontId="21" fillId="0" borderId="13" xfId="41" applyNumberFormat="1" applyFont="1" applyFill="1" applyBorder="1" applyAlignment="1">
      <alignment horizontal="right"/>
      <protection/>
    </xf>
    <xf numFmtId="0" fontId="21" fillId="0" borderId="10" xfId="38" applyFont="1" applyBorder="1" applyAlignment="1">
      <alignment horizontal="left" vertical="center"/>
      <protection/>
    </xf>
    <xf numFmtId="180" fontId="20" fillId="0" borderId="10" xfId="41" applyNumberFormat="1" applyFont="1" applyFill="1" applyBorder="1" applyAlignment="1">
      <alignment horizontal="right"/>
      <protection/>
    </xf>
    <xf numFmtId="3" fontId="20" fillId="0" borderId="22" xfId="38" applyNumberFormat="1" applyFont="1" applyBorder="1">
      <alignment/>
      <protection/>
    </xf>
    <xf numFmtId="3" fontId="20" fillId="0" borderId="0" xfId="41" applyNumberFormat="1" applyFont="1" applyFill="1" applyAlignment="1">
      <alignment horizontal="right"/>
      <protection/>
    </xf>
    <xf numFmtId="3" fontId="20" fillId="0" borderId="13" xfId="41" applyNumberFormat="1" applyFont="1" applyFill="1" applyBorder="1" applyAlignment="1">
      <alignment horizontal="right"/>
      <protection/>
    </xf>
    <xf numFmtId="3" fontId="21" fillId="0" borderId="13" xfId="41" applyNumberFormat="1" applyFont="1" applyFill="1" applyBorder="1" applyAlignment="1">
      <alignment horizontal="right"/>
      <protection/>
    </xf>
    <xf numFmtId="180" fontId="20" fillId="0" borderId="22" xfId="41" applyNumberFormat="1" applyFont="1" applyFill="1" applyBorder="1" applyAlignment="1">
      <alignment horizontal="right"/>
      <protection/>
    </xf>
    <xf numFmtId="3" fontId="20" fillId="0" borderId="22" xfId="41" applyNumberFormat="1" applyFont="1" applyFill="1" applyBorder="1" applyAlignment="1">
      <alignment horizontal="right"/>
      <protection/>
    </xf>
    <xf numFmtId="3" fontId="20" fillId="0" borderId="11" xfId="38" applyNumberFormat="1" applyFont="1" applyBorder="1">
      <alignment/>
      <protection/>
    </xf>
    <xf numFmtId="180" fontId="20" fillId="0" borderId="23" xfId="41" applyNumberFormat="1" applyFont="1" applyFill="1" applyBorder="1" applyAlignment="1">
      <alignment horizontal="right"/>
      <protection/>
    </xf>
    <xf numFmtId="180" fontId="20" fillId="0" borderId="0" xfId="41" applyNumberFormat="1" applyFont="1" applyFill="1" applyBorder="1" applyAlignment="1">
      <alignment horizontal="right"/>
      <protection/>
    </xf>
    <xf numFmtId="180" fontId="20" fillId="0" borderId="0" xfId="41" applyNumberFormat="1" applyFont="1" applyFill="1" applyAlignment="1">
      <alignment horizontal="right"/>
      <protection/>
    </xf>
    <xf numFmtId="180" fontId="21" fillId="0" borderId="10" xfId="41" applyNumberFormat="1" applyFont="1" applyFill="1" applyBorder="1" applyAlignment="1">
      <alignment horizontal="right"/>
      <protection/>
    </xf>
    <xf numFmtId="3" fontId="20" fillId="0" borderId="24" xfId="38" applyNumberFormat="1" applyFont="1" applyBorder="1">
      <alignment/>
      <protection/>
    </xf>
    <xf numFmtId="3" fontId="20" fillId="0" borderId="23" xfId="38" applyNumberFormat="1" applyFont="1" applyBorder="1">
      <alignment/>
      <protection/>
    </xf>
    <xf numFmtId="3" fontId="20" fillId="0" borderId="10" xfId="41" applyNumberFormat="1" applyFont="1" applyFill="1" applyBorder="1" applyAlignment="1">
      <alignment horizontal="right"/>
      <protection/>
    </xf>
    <xf numFmtId="180" fontId="20" fillId="0" borderId="14" xfId="41" applyNumberFormat="1" applyFont="1" applyFill="1" applyBorder="1" applyAlignment="1">
      <alignment horizontal="right"/>
      <protection/>
    </xf>
    <xf numFmtId="180" fontId="21" fillId="0" borderId="25" xfId="41" applyNumberFormat="1" applyFont="1" applyFill="1" applyBorder="1" applyAlignment="1">
      <alignment horizontal="right"/>
      <protection/>
    </xf>
    <xf numFmtId="3" fontId="20" fillId="0" borderId="10" xfId="38" applyNumberFormat="1" applyFont="1" applyBorder="1">
      <alignment/>
      <protection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38" applyFont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3" fillId="33" borderId="15" xfId="35" applyFont="1" applyFill="1" applyBorder="1" applyAlignment="1">
      <alignment horizontal="left" vertic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10" xfId="70"/>
    <cellStyle name="Финансовый 11" xfId="71"/>
    <cellStyle name="Финансовый 12" xfId="72"/>
    <cellStyle name="Финансовый 13" xfId="73"/>
    <cellStyle name="Финансовый 14" xfId="74"/>
    <cellStyle name="Финансовый 15" xfId="75"/>
    <cellStyle name="Финансовый 16" xfId="76"/>
    <cellStyle name="Финансовый 17" xfId="77"/>
    <cellStyle name="Финансовый 2" xfId="78"/>
    <cellStyle name="Финансовый 3" xfId="79"/>
    <cellStyle name="Финансовый 4" xfId="80"/>
    <cellStyle name="Финансовый 5" xfId="81"/>
    <cellStyle name="Финансовый 6" xfId="82"/>
    <cellStyle name="Финансовый 7" xfId="83"/>
    <cellStyle name="Финансовый 8" xfId="84"/>
    <cellStyle name="Финансовый 9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B48" sqref="B48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0.71875" style="4" customWidth="1"/>
    <col min="4" max="4" width="15.421875" style="6" customWidth="1"/>
    <col min="5" max="5" width="1.57421875" style="4" customWidth="1"/>
    <col min="6" max="6" width="16.140625" style="4" customWidth="1"/>
    <col min="7" max="7" width="11.57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13.5" thickBot="1">
      <c r="A1" s="1" t="s">
        <v>69</v>
      </c>
      <c r="B1" s="2"/>
      <c r="C1" s="2"/>
      <c r="D1" s="3"/>
      <c r="E1" s="3"/>
      <c r="F1" s="3"/>
      <c r="G1" s="2"/>
      <c r="H1" s="5"/>
      <c r="I1" s="5"/>
    </row>
    <row r="3" spans="4:6" ht="12">
      <c r="D3" s="38"/>
      <c r="F3" s="37"/>
    </row>
    <row r="4" spans="2:9" ht="12.75" customHeight="1">
      <c r="B4" s="8"/>
      <c r="C4" s="8"/>
      <c r="D4" s="45" t="s">
        <v>67</v>
      </c>
      <c r="E4" s="41"/>
      <c r="F4" s="45" t="s">
        <v>66</v>
      </c>
      <c r="H4" s="9"/>
      <c r="I4" s="9"/>
    </row>
    <row r="5" spans="2:9" ht="12">
      <c r="B5" s="10"/>
      <c r="C5" s="11"/>
      <c r="F5" s="12"/>
      <c r="H5" s="12"/>
      <c r="I5" s="12"/>
    </row>
    <row r="6" spans="2:6" ht="12">
      <c r="B6" s="13" t="s">
        <v>1</v>
      </c>
      <c r="C6" s="13"/>
      <c r="D6" s="95"/>
      <c r="F6" s="96"/>
    </row>
    <row r="7" spans="2:7" ht="12">
      <c r="B7" s="14" t="s">
        <v>2</v>
      </c>
      <c r="C7" s="15">
        <v>13</v>
      </c>
      <c r="D7" s="16">
        <v>902664</v>
      </c>
      <c r="F7" s="16">
        <v>635929</v>
      </c>
      <c r="G7" s="17"/>
    </row>
    <row r="8" spans="2:7" ht="12">
      <c r="B8" s="36" t="s">
        <v>3</v>
      </c>
      <c r="C8" s="15"/>
      <c r="D8" s="16">
        <v>571467</v>
      </c>
      <c r="F8" s="16">
        <v>469209</v>
      </c>
      <c r="G8" s="17"/>
    </row>
    <row r="9" spans="2:7" ht="12">
      <c r="B9" s="36" t="s">
        <v>4</v>
      </c>
      <c r="C9" s="15"/>
      <c r="D9" s="16">
        <v>533291</v>
      </c>
      <c r="F9" s="16">
        <v>467012</v>
      </c>
      <c r="G9" s="17"/>
    </row>
    <row r="10" spans="2:7" ht="12">
      <c r="B10" s="35" t="s">
        <v>5</v>
      </c>
      <c r="C10" s="15"/>
      <c r="D10" s="33">
        <v>2007422</v>
      </c>
      <c r="F10" s="33">
        <f>F7+F8+F9</f>
        <v>1572150</v>
      </c>
      <c r="G10" s="17"/>
    </row>
    <row r="11" spans="4:6" ht="12">
      <c r="D11" s="16"/>
      <c r="F11" s="6"/>
    </row>
    <row r="12" spans="2:6" ht="24">
      <c r="B12" s="14" t="s">
        <v>6</v>
      </c>
      <c r="C12" s="15"/>
      <c r="D12" s="16"/>
      <c r="F12" s="89"/>
    </row>
    <row r="13" spans="2:6" ht="12">
      <c r="B13" s="19" t="s">
        <v>7</v>
      </c>
      <c r="C13" s="15">
        <v>14</v>
      </c>
      <c r="D13" s="16">
        <v>134</v>
      </c>
      <c r="F13" s="89">
        <v>56515</v>
      </c>
    </row>
    <row r="14" spans="2:6" ht="12">
      <c r="B14" s="19" t="s">
        <v>8</v>
      </c>
      <c r="C14" s="15">
        <v>14</v>
      </c>
      <c r="D14" s="16"/>
      <c r="F14" s="89"/>
    </row>
    <row r="15" spans="2:6" ht="12.75" customHeight="1">
      <c r="B15" s="14" t="s">
        <v>9</v>
      </c>
      <c r="D15" s="16"/>
      <c r="F15" s="16"/>
    </row>
    <row r="16" spans="2:6" ht="12.75" customHeight="1">
      <c r="B16" s="19" t="s">
        <v>7</v>
      </c>
      <c r="C16" s="15">
        <v>15</v>
      </c>
      <c r="D16" s="16"/>
      <c r="F16" s="16"/>
    </row>
    <row r="17" spans="2:6" ht="12.75" customHeight="1">
      <c r="B17" s="19" t="s">
        <v>8</v>
      </c>
      <c r="C17" s="15">
        <v>15</v>
      </c>
      <c r="D17" s="16"/>
      <c r="F17" s="16"/>
    </row>
    <row r="18" spans="2:6" ht="12.75" customHeight="1">
      <c r="B18" s="14" t="s">
        <v>10</v>
      </c>
      <c r="C18" s="15">
        <v>16</v>
      </c>
      <c r="D18" s="16">
        <v>1042381</v>
      </c>
      <c r="F18" s="16">
        <v>273235</v>
      </c>
    </row>
    <row r="19" spans="2:6" ht="12.75" customHeight="1">
      <c r="B19" s="14" t="s">
        <v>11</v>
      </c>
      <c r="C19" s="15">
        <v>17</v>
      </c>
      <c r="D19" s="16">
        <v>4640467</v>
      </c>
      <c r="F19" s="16">
        <v>3664277</v>
      </c>
    </row>
    <row r="20" spans="2:6" ht="12.75" customHeight="1">
      <c r="B20" s="14" t="s">
        <v>12</v>
      </c>
      <c r="C20" s="15"/>
      <c r="D20" s="16">
        <v>-198158</v>
      </c>
      <c r="F20" s="16">
        <v>-174186</v>
      </c>
    </row>
    <row r="21" spans="2:6" ht="12.75" customHeight="1">
      <c r="B21" s="72" t="s">
        <v>13</v>
      </c>
      <c r="C21" s="15"/>
      <c r="D21" s="33">
        <v>4442309</v>
      </c>
      <c r="E21" s="34"/>
      <c r="F21" s="33">
        <f>SUM(F19:F20)</f>
        <v>3490091</v>
      </c>
    </row>
    <row r="22" spans="2:6" ht="12.75" customHeight="1">
      <c r="B22" s="14" t="s">
        <v>14</v>
      </c>
      <c r="C22" s="15">
        <v>18</v>
      </c>
      <c r="D22" s="16">
        <v>208516</v>
      </c>
      <c r="F22" s="16">
        <v>183840</v>
      </c>
    </row>
    <row r="23" spans="2:6" ht="12.75" customHeight="1">
      <c r="B23" s="14" t="s">
        <v>15</v>
      </c>
      <c r="C23" s="15"/>
      <c r="D23" s="16"/>
      <c r="F23" s="16"/>
    </row>
    <row r="24" spans="2:6" ht="12.75" customHeight="1">
      <c r="B24" s="14" t="s">
        <v>16</v>
      </c>
      <c r="C24" s="15"/>
      <c r="D24" s="16"/>
      <c r="F24" s="16"/>
    </row>
    <row r="25" spans="2:6" ht="12.75" customHeight="1">
      <c r="B25" s="14" t="s">
        <v>17</v>
      </c>
      <c r="C25" s="15"/>
      <c r="D25" s="16"/>
      <c r="F25" s="16"/>
    </row>
    <row r="26" spans="2:6" ht="12.75" customHeight="1">
      <c r="B26" s="14" t="s">
        <v>18</v>
      </c>
      <c r="C26" s="15">
        <v>19</v>
      </c>
      <c r="D26" s="16">
        <v>337367</v>
      </c>
      <c r="F26" s="16">
        <v>216214</v>
      </c>
    </row>
    <row r="27" spans="2:6" ht="12.75" customHeight="1">
      <c r="B27" s="14" t="s">
        <v>19</v>
      </c>
      <c r="C27" s="15">
        <v>12</v>
      </c>
      <c r="D27" s="16"/>
      <c r="F27" s="16"/>
    </row>
    <row r="28" spans="2:6" ht="12.75" customHeight="1">
      <c r="B28" s="20" t="s">
        <v>20</v>
      </c>
      <c r="C28" s="15">
        <v>20</v>
      </c>
      <c r="D28" s="16">
        <v>273005</v>
      </c>
      <c r="F28" s="70">
        <v>166853</v>
      </c>
    </row>
    <row r="29" spans="2:9" ht="13.5" customHeight="1" thickBot="1">
      <c r="B29" s="73" t="s">
        <v>21</v>
      </c>
      <c r="C29" s="13"/>
      <c r="D29" s="110">
        <v>8311134</v>
      </c>
      <c r="E29" s="21">
        <f>E10+E12+E13+E14+E15+E16+E17+E18+E21+E22+E23+E24+E25+E26+E27+E28</f>
        <v>0</v>
      </c>
      <c r="F29" s="21">
        <f>F10+F18+F21+F22+F23+F24+F25+F26+F27+F28+F13+F14</f>
        <v>5958898</v>
      </c>
      <c r="G29" s="27"/>
      <c r="H29" s="22"/>
      <c r="I29" s="22"/>
    </row>
    <row r="30" spans="2:6" ht="12.75" thickTop="1">
      <c r="B30" s="20"/>
      <c r="C30" s="20"/>
      <c r="D30" s="16"/>
      <c r="F30" s="23"/>
    </row>
    <row r="31" spans="2:6" ht="12">
      <c r="B31" s="13" t="s">
        <v>22</v>
      </c>
      <c r="C31" s="13"/>
      <c r="D31" s="16"/>
      <c r="F31" s="23"/>
    </row>
    <row r="32" spans="2:6" ht="24">
      <c r="B32" s="14" t="s">
        <v>6</v>
      </c>
      <c r="C32" s="15">
        <v>14</v>
      </c>
      <c r="D32" s="16">
        <v>6923</v>
      </c>
      <c r="F32" s="71">
        <v>51139</v>
      </c>
    </row>
    <row r="33" spans="2:6" ht="12">
      <c r="B33" s="74" t="s">
        <v>23</v>
      </c>
      <c r="C33" s="15">
        <v>21</v>
      </c>
      <c r="D33" s="16">
        <v>758087</v>
      </c>
      <c r="F33" s="70">
        <v>383458</v>
      </c>
    </row>
    <row r="34" spans="2:6" ht="12">
      <c r="B34" s="24" t="s">
        <v>24</v>
      </c>
      <c r="C34" s="15">
        <v>22</v>
      </c>
      <c r="D34" s="16">
        <v>5746774</v>
      </c>
      <c r="F34" s="70">
        <v>4274698</v>
      </c>
    </row>
    <row r="35" spans="2:6" ht="12">
      <c r="B35" s="24" t="s">
        <v>25</v>
      </c>
      <c r="C35" s="15"/>
      <c r="D35" s="16"/>
      <c r="F35" s="16"/>
    </row>
    <row r="36" spans="2:6" ht="12">
      <c r="B36" s="24" t="s">
        <v>26</v>
      </c>
      <c r="C36" s="15">
        <v>23</v>
      </c>
      <c r="D36" s="16"/>
      <c r="F36" s="16"/>
    </row>
    <row r="37" spans="2:6" ht="12">
      <c r="B37" s="24" t="s">
        <v>27</v>
      </c>
      <c r="C37" s="15">
        <v>23</v>
      </c>
      <c r="D37" s="16">
        <v>778143</v>
      </c>
      <c r="F37" s="90">
        <v>403490</v>
      </c>
    </row>
    <row r="38" spans="2:6" ht="12">
      <c r="B38" s="24" t="s">
        <v>28</v>
      </c>
      <c r="C38" s="15"/>
      <c r="D38" s="16">
        <v>5100</v>
      </c>
      <c r="F38" s="16">
        <v>149</v>
      </c>
    </row>
    <row r="39" spans="2:6" ht="12">
      <c r="B39" s="24" t="s">
        <v>29</v>
      </c>
      <c r="C39" s="15">
        <v>12</v>
      </c>
      <c r="D39" s="16">
        <v>3320</v>
      </c>
      <c r="F39" s="16">
        <v>3320</v>
      </c>
    </row>
    <row r="40" spans="2:6" ht="12">
      <c r="B40" s="36" t="s">
        <v>30</v>
      </c>
      <c r="C40" s="15">
        <v>24</v>
      </c>
      <c r="D40" s="16">
        <v>127620</v>
      </c>
      <c r="F40" s="70">
        <v>122215</v>
      </c>
    </row>
    <row r="41" spans="2:9" ht="12.75" customHeight="1">
      <c r="B41" s="73" t="s">
        <v>31</v>
      </c>
      <c r="C41" s="13"/>
      <c r="D41" s="111">
        <v>7425967</v>
      </c>
      <c r="F41" s="25">
        <f>SUM(F32:F40)</f>
        <v>5238469</v>
      </c>
      <c r="G41" s="27"/>
      <c r="H41" s="22"/>
      <c r="I41" s="22"/>
    </row>
    <row r="42" spans="2:8" ht="12">
      <c r="B42" s="20"/>
      <c r="C42" s="20"/>
      <c r="D42" s="16"/>
      <c r="F42" s="23"/>
      <c r="H42" s="22"/>
    </row>
    <row r="43" spans="2:6" ht="12.75" customHeight="1">
      <c r="B43" s="13" t="s">
        <v>32</v>
      </c>
      <c r="C43" s="13"/>
      <c r="D43" s="16"/>
      <c r="F43" s="23"/>
    </row>
    <row r="44" spans="2:6" ht="12.75" customHeight="1">
      <c r="B44" s="20" t="s">
        <v>33</v>
      </c>
      <c r="C44" s="15">
        <v>25</v>
      </c>
      <c r="D44" s="16">
        <v>622243</v>
      </c>
      <c r="F44" s="16">
        <v>623092</v>
      </c>
    </row>
    <row r="45" spans="2:6" ht="12.75" customHeight="1">
      <c r="B45" s="20" t="s">
        <v>34</v>
      </c>
      <c r="C45" s="20"/>
      <c r="D45" s="16">
        <v>160874</v>
      </c>
      <c r="F45" s="16"/>
    </row>
    <row r="46" spans="2:6" ht="12.75" customHeight="1">
      <c r="B46" s="75" t="s">
        <v>35</v>
      </c>
      <c r="C46" s="20"/>
      <c r="D46" s="16"/>
      <c r="F46" s="16"/>
    </row>
    <row r="47" spans="2:6" ht="12">
      <c r="B47" s="20" t="s">
        <v>36</v>
      </c>
      <c r="C47" s="20"/>
      <c r="D47" s="16" t="s">
        <v>0</v>
      </c>
      <c r="F47" s="16">
        <v>18</v>
      </c>
    </row>
    <row r="48" spans="2:6" ht="12.75" customHeight="1">
      <c r="B48" s="20" t="s">
        <v>37</v>
      </c>
      <c r="C48" s="20"/>
      <c r="D48" s="16"/>
      <c r="F48" s="16"/>
    </row>
    <row r="49" spans="2:6" ht="12.75" customHeight="1">
      <c r="B49" s="20" t="s">
        <v>38</v>
      </c>
      <c r="C49" s="20"/>
      <c r="D49" s="16">
        <v>102050</v>
      </c>
      <c r="E49" s="26"/>
      <c r="F49" s="68">
        <v>97319</v>
      </c>
    </row>
    <row r="50" spans="2:9" ht="12.75" customHeight="1">
      <c r="B50" s="13" t="s">
        <v>39</v>
      </c>
      <c r="C50" s="13"/>
      <c r="D50" s="113">
        <v>885167</v>
      </c>
      <c r="F50" s="27">
        <f>SUM(F44:F49)</f>
        <v>720429</v>
      </c>
      <c r="H50" s="28"/>
      <c r="I50" s="28"/>
    </row>
    <row r="51" spans="2:9" ht="12.75" customHeight="1">
      <c r="B51" s="20" t="s">
        <v>40</v>
      </c>
      <c r="C51" s="13"/>
      <c r="D51" s="16"/>
      <c r="F51" s="29"/>
      <c r="H51" s="28"/>
      <c r="I51" s="28"/>
    </row>
    <row r="52" spans="2:9" ht="12.75" customHeight="1">
      <c r="B52" s="13" t="s">
        <v>41</v>
      </c>
      <c r="C52" s="13"/>
      <c r="D52" s="112">
        <v>885167</v>
      </c>
      <c r="F52" s="25">
        <f>SUM(F50:F51)</f>
        <v>720429</v>
      </c>
      <c r="H52" s="28"/>
      <c r="I52" s="28"/>
    </row>
    <row r="53" spans="2:9" ht="13.5" customHeight="1" thickBot="1">
      <c r="B53" s="76" t="s">
        <v>42</v>
      </c>
      <c r="C53" s="30"/>
      <c r="D53" s="114">
        <v>8311134</v>
      </c>
      <c r="F53" s="21">
        <f>F41+F52</f>
        <v>5958898</v>
      </c>
      <c r="H53" s="22"/>
      <c r="I53" s="22"/>
    </row>
    <row r="54" spans="2:9" ht="12.75" thickTop="1">
      <c r="B54" s="20"/>
      <c r="C54" s="20"/>
      <c r="D54" s="4"/>
      <c r="H54" s="23"/>
      <c r="I54" s="23"/>
    </row>
    <row r="55" spans="2:6" ht="12">
      <c r="B55" s="31"/>
      <c r="D55" s="32"/>
      <c r="E55" s="32">
        <f>E53-E29</f>
        <v>0</v>
      </c>
      <c r="F55" s="32"/>
    </row>
    <row r="58" spans="2:6" ht="12.75">
      <c r="B58" s="4" t="s">
        <v>44</v>
      </c>
      <c r="F58" s="41" t="s">
        <v>64</v>
      </c>
    </row>
    <row r="61" spans="2:6" ht="12.75">
      <c r="B61" s="77" t="s">
        <v>43</v>
      </c>
      <c r="F61" s="41" t="s">
        <v>65</v>
      </c>
    </row>
    <row r="62" ht="12">
      <c r="D62" s="18"/>
    </row>
    <row r="64" ht="12.75">
      <c r="B64" s="41"/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41" customWidth="1"/>
    <col min="2" max="2" width="65.7109375" style="41" customWidth="1"/>
    <col min="3" max="3" width="0.85546875" style="41" customWidth="1"/>
    <col min="4" max="4" width="15.00390625" style="41" customWidth="1"/>
    <col min="5" max="5" width="1.8515625" style="64" customWidth="1"/>
    <col min="6" max="6" width="17.421875" style="41" customWidth="1"/>
    <col min="7" max="16384" width="9.140625" style="41" customWidth="1"/>
  </cols>
  <sheetData>
    <row r="1" spans="1:7" ht="13.5" thickBot="1">
      <c r="A1" s="1" t="s">
        <v>68</v>
      </c>
      <c r="B1" s="39"/>
      <c r="C1" s="39"/>
      <c r="D1" s="39"/>
      <c r="E1" s="39"/>
      <c r="F1" s="40"/>
      <c r="G1" s="39"/>
    </row>
    <row r="3" spans="4:6" ht="12.75">
      <c r="D3" s="42"/>
      <c r="E3" s="41"/>
      <c r="F3" s="43"/>
    </row>
    <row r="4" spans="2:6" ht="12.75">
      <c r="B4" s="44"/>
      <c r="C4" s="44"/>
      <c r="D4" s="45" t="s">
        <v>67</v>
      </c>
      <c r="E4" s="41"/>
      <c r="F4" s="45" t="s">
        <v>66</v>
      </c>
    </row>
    <row r="5" spans="2:6" ht="12.75">
      <c r="B5" s="46"/>
      <c r="C5" s="47"/>
      <c r="E5" s="48"/>
      <c r="F5" s="104"/>
    </row>
    <row r="6" spans="2:6" ht="12.75">
      <c r="B6" s="49"/>
      <c r="C6" s="49"/>
      <c r="D6" s="102"/>
      <c r="E6" s="46"/>
      <c r="F6" s="103"/>
    </row>
    <row r="7" spans="2:6" ht="14.25">
      <c r="B7" s="78" t="s">
        <v>45</v>
      </c>
      <c r="C7" s="50">
        <v>4</v>
      </c>
      <c r="D7" s="51">
        <v>479086</v>
      </c>
      <c r="E7" s="52"/>
      <c r="F7" s="51">
        <v>359344</v>
      </c>
    </row>
    <row r="8" spans="2:6" ht="14.25">
      <c r="B8" s="78" t="s">
        <v>46</v>
      </c>
      <c r="C8" s="50">
        <v>4</v>
      </c>
      <c r="D8" s="69">
        <v>-181876</v>
      </c>
      <c r="E8" s="52"/>
      <c r="F8" s="69">
        <v>-103572</v>
      </c>
    </row>
    <row r="9" spans="2:6" ht="15">
      <c r="B9" s="79" t="s">
        <v>47</v>
      </c>
      <c r="C9" s="53"/>
      <c r="D9" s="54">
        <v>297210</v>
      </c>
      <c r="E9" s="55"/>
      <c r="F9" s="54">
        <f>F7+F8</f>
        <v>255772</v>
      </c>
    </row>
    <row r="10" spans="2:6" ht="14.25">
      <c r="B10" s="80"/>
      <c r="C10" s="56"/>
      <c r="D10" s="51"/>
      <c r="E10" s="46"/>
      <c r="F10" s="91"/>
    </row>
    <row r="11" spans="2:6" ht="14.25">
      <c r="B11" s="81" t="s">
        <v>48</v>
      </c>
      <c r="C11" s="50">
        <v>5</v>
      </c>
      <c r="D11" s="69">
        <v>101669</v>
      </c>
      <c r="E11" s="52"/>
      <c r="F11" s="92">
        <v>94166</v>
      </c>
    </row>
    <row r="12" spans="2:6" ht="14.25">
      <c r="B12" s="81" t="s">
        <v>49</v>
      </c>
      <c r="C12" s="50">
        <v>6</v>
      </c>
      <c r="D12" s="106">
        <v>-430</v>
      </c>
      <c r="E12" s="52"/>
      <c r="F12" s="92">
        <v>-812</v>
      </c>
    </row>
    <row r="13" spans="2:8" ht="15">
      <c r="B13" s="82" t="s">
        <v>50</v>
      </c>
      <c r="C13" s="53"/>
      <c r="D13" s="109">
        <v>101239</v>
      </c>
      <c r="E13" s="55"/>
      <c r="F13" s="54">
        <f>F11+F12</f>
        <v>93354</v>
      </c>
      <c r="H13" s="60"/>
    </row>
    <row r="14" spans="2:6" ht="14.25">
      <c r="B14" s="80"/>
      <c r="C14" s="56"/>
      <c r="D14" s="69"/>
      <c r="E14" s="46"/>
      <c r="F14" s="46"/>
    </row>
    <row r="15" spans="2:6" ht="14.25">
      <c r="B15" s="83" t="s">
        <v>51</v>
      </c>
      <c r="C15" s="50">
        <v>7</v>
      </c>
      <c r="D15" s="55"/>
      <c r="E15" s="52"/>
      <c r="F15" s="51">
        <v>0</v>
      </c>
    </row>
    <row r="16" spans="2:6" ht="28.5">
      <c r="B16" s="83" t="s">
        <v>52</v>
      </c>
      <c r="C16" s="50"/>
      <c r="D16" s="51">
        <v>3465</v>
      </c>
      <c r="E16" s="52"/>
      <c r="F16" s="92">
        <v>924</v>
      </c>
    </row>
    <row r="17" spans="2:6" ht="14.25">
      <c r="B17" s="80" t="s">
        <v>53</v>
      </c>
      <c r="D17" s="69">
        <v>54060</v>
      </c>
      <c r="E17" s="52"/>
      <c r="F17" s="92">
        <v>36721</v>
      </c>
    </row>
    <row r="18" spans="2:6" ht="14.25">
      <c r="B18" s="83" t="s">
        <v>54</v>
      </c>
      <c r="C18" s="50">
        <v>8</v>
      </c>
      <c r="D18" s="55"/>
      <c r="E18" s="52"/>
      <c r="F18" s="92"/>
    </row>
    <row r="19" spans="2:8" ht="14.25">
      <c r="B19" s="80" t="s">
        <v>55</v>
      </c>
      <c r="D19" s="51">
        <v>2685</v>
      </c>
      <c r="E19" s="52"/>
      <c r="F19" s="92">
        <v>1769</v>
      </c>
      <c r="G19" s="57"/>
      <c r="H19" s="57"/>
    </row>
    <row r="20" spans="2:8" ht="15">
      <c r="B20" s="79" t="s">
        <v>56</v>
      </c>
      <c r="C20" s="53"/>
      <c r="D20" s="105">
        <v>458659</v>
      </c>
      <c r="E20" s="55"/>
      <c r="F20" s="93">
        <f>SUM(F9,F13,F15:F19)</f>
        <v>388540</v>
      </c>
      <c r="G20" s="57"/>
      <c r="H20" s="57"/>
    </row>
    <row r="21" spans="2:6" ht="14.25">
      <c r="B21" s="80"/>
      <c r="C21" s="56"/>
      <c r="D21" s="55"/>
      <c r="E21" s="46"/>
      <c r="F21" s="91"/>
    </row>
    <row r="22" spans="2:6" ht="17.25" customHeight="1">
      <c r="B22" s="84" t="s">
        <v>57</v>
      </c>
      <c r="C22" s="50">
        <v>9</v>
      </c>
      <c r="D22" s="51">
        <v>-18204</v>
      </c>
      <c r="E22" s="52"/>
      <c r="F22" s="94">
        <v>-11187</v>
      </c>
    </row>
    <row r="23" spans="2:6" ht="17.25" customHeight="1">
      <c r="B23" s="84" t="s">
        <v>58</v>
      </c>
      <c r="C23" s="50">
        <v>10</v>
      </c>
      <c r="D23" s="69">
        <v>-184895</v>
      </c>
      <c r="E23" s="52"/>
      <c r="F23" s="92">
        <v>-150234</v>
      </c>
    </row>
    <row r="24" spans="2:6" ht="14.25">
      <c r="B24" s="85" t="s">
        <v>59</v>
      </c>
      <c r="C24" s="50">
        <v>11</v>
      </c>
      <c r="D24" s="106">
        <v>-157020</v>
      </c>
      <c r="E24" s="52"/>
      <c r="F24" s="94">
        <v>-133987</v>
      </c>
    </row>
    <row r="25" spans="2:6" ht="15">
      <c r="B25" s="86" t="s">
        <v>60</v>
      </c>
      <c r="C25" s="58"/>
      <c r="D25" s="101">
        <v>98540</v>
      </c>
      <c r="E25" s="55"/>
      <c r="F25" s="93">
        <f>SUM(F20:F24)</f>
        <v>93132</v>
      </c>
    </row>
    <row r="26" spans="2:6" ht="14.25">
      <c r="B26" s="87"/>
      <c r="C26" s="49"/>
      <c r="D26" s="69"/>
      <c r="E26" s="46"/>
      <c r="F26" s="91"/>
    </row>
    <row r="27" spans="2:6" ht="14.25">
      <c r="B27" s="87" t="s">
        <v>61</v>
      </c>
      <c r="C27" s="50">
        <v>12</v>
      </c>
      <c r="D27" s="106">
        <v>-7600</v>
      </c>
      <c r="E27" s="52"/>
      <c r="F27" s="92">
        <v>-6904</v>
      </c>
    </row>
    <row r="28" spans="2:8" ht="15.75" thickBot="1">
      <c r="B28" s="86" t="s">
        <v>62</v>
      </c>
      <c r="C28" s="58"/>
      <c r="D28" s="108">
        <v>90940</v>
      </c>
      <c r="E28" s="55"/>
      <c r="F28" s="59">
        <f>SUM(F25:F27)</f>
        <v>86228</v>
      </c>
      <c r="G28" s="60"/>
      <c r="H28" s="60"/>
    </row>
    <row r="29" spans="2:6" ht="15" thickTop="1">
      <c r="B29" s="88"/>
      <c r="C29" s="61"/>
      <c r="E29" s="63"/>
      <c r="F29" s="62"/>
    </row>
    <row r="30" spans="2:6" ht="15">
      <c r="B30" s="97"/>
      <c r="C30" s="64"/>
      <c r="D30" s="64"/>
      <c r="F30" s="64"/>
    </row>
    <row r="31" spans="2:6" ht="14.25">
      <c r="B31" s="107"/>
      <c r="C31" s="64"/>
      <c r="D31" s="64"/>
      <c r="F31" s="64"/>
    </row>
    <row r="32" spans="2:6" ht="14.25">
      <c r="B32" s="98"/>
      <c r="C32" s="64"/>
      <c r="D32" s="64"/>
      <c r="E32" s="52"/>
      <c r="F32" s="52"/>
    </row>
    <row r="33" spans="2:6" ht="12.75">
      <c r="B33" s="4" t="s">
        <v>44</v>
      </c>
      <c r="D33" s="57"/>
      <c r="E33" s="41"/>
      <c r="F33" s="41" t="s">
        <v>64</v>
      </c>
    </row>
    <row r="36" spans="2:8" ht="12.75">
      <c r="B36" t="s">
        <v>63</v>
      </c>
      <c r="F36" s="41" t="s">
        <v>65</v>
      </c>
      <c r="H36" s="60"/>
    </row>
    <row r="37" spans="2:6" ht="14.25">
      <c r="B37" s="107"/>
      <c r="C37" s="64"/>
      <c r="D37" s="64"/>
      <c r="E37" s="66"/>
      <c r="F37" s="66"/>
    </row>
    <row r="38" spans="2:6" ht="14.25">
      <c r="B38" s="107"/>
      <c r="C38" s="64"/>
      <c r="D38" s="64"/>
      <c r="F38" s="64"/>
    </row>
    <row r="39" spans="2:6" ht="15">
      <c r="B39" s="97"/>
      <c r="C39" s="64"/>
      <c r="D39" s="64"/>
      <c r="F39" s="64"/>
    </row>
    <row r="40" spans="2:6" ht="14.25">
      <c r="B40" s="98"/>
      <c r="C40" s="64"/>
      <c r="D40" s="64"/>
      <c r="E40" s="66"/>
      <c r="F40" s="66"/>
    </row>
    <row r="41" spans="2:6" ht="14.25">
      <c r="B41" s="98"/>
      <c r="C41" s="64"/>
      <c r="D41" s="64"/>
      <c r="E41" s="66"/>
      <c r="F41" s="66"/>
    </row>
    <row r="42" spans="2:6" ht="15">
      <c r="B42" s="97"/>
      <c r="C42" s="64"/>
      <c r="D42" s="64"/>
      <c r="E42" s="65"/>
      <c r="F42" s="65"/>
    </row>
    <row r="43" spans="2:6" ht="15">
      <c r="B43" s="97"/>
      <c r="C43" s="64"/>
      <c r="D43" s="64"/>
      <c r="E43" s="66"/>
      <c r="F43" s="66"/>
    </row>
    <row r="44" spans="2:6" ht="14.25">
      <c r="B44" s="98"/>
      <c r="C44" s="64"/>
      <c r="D44" s="64"/>
      <c r="E44" s="66"/>
      <c r="F44" s="66"/>
    </row>
    <row r="45" spans="2:6" ht="14.25">
      <c r="B45" s="98"/>
      <c r="C45" s="64"/>
      <c r="D45" s="64"/>
      <c r="E45" s="66"/>
      <c r="F45" s="66"/>
    </row>
    <row r="46" spans="2:6" ht="15">
      <c r="B46" s="97"/>
      <c r="C46" s="64"/>
      <c r="D46" s="64"/>
      <c r="E46" s="65"/>
      <c r="F46" s="65"/>
    </row>
    <row r="47" spans="2:6" ht="12.75">
      <c r="B47" s="99"/>
      <c r="C47" s="64"/>
      <c r="D47" s="65"/>
      <c r="E47" s="65"/>
      <c r="F47" s="65"/>
    </row>
    <row r="48" spans="2:6" ht="12.75">
      <c r="B48" s="100"/>
      <c r="C48" s="64"/>
      <c r="D48" s="67"/>
      <c r="E48" s="67"/>
      <c r="F48" s="67"/>
    </row>
    <row r="50" spans="4:5" ht="12.75">
      <c r="D50" s="57"/>
      <c r="E50" s="41"/>
    </row>
  </sheetData>
  <sheetProtection/>
  <printOptions/>
  <pageMargins left="0.75" right="0.75" top="1" bottom="1" header="0.5" footer="0.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5.00390625" style="0" customWidth="1"/>
    <col min="2" max="2" width="12.140625" style="0" customWidth="1"/>
    <col min="3" max="3" width="13.00390625" style="0" customWidth="1"/>
  </cols>
  <sheetData>
    <row r="1" spans="1:3" ht="12.75">
      <c r="A1" s="152"/>
      <c r="B1" s="117"/>
      <c r="C1" s="117"/>
    </row>
    <row r="2" spans="1:3" ht="15">
      <c r="A2" s="115" t="s">
        <v>70</v>
      </c>
      <c r="B2" s="116"/>
      <c r="C2" s="116"/>
    </row>
    <row r="3" spans="1:3" ht="15">
      <c r="A3" s="211" t="s">
        <v>130</v>
      </c>
      <c r="B3" s="212"/>
      <c r="C3" s="118"/>
    </row>
    <row r="4" spans="1:3" ht="12.75">
      <c r="A4" s="119"/>
      <c r="B4" s="119"/>
      <c r="C4" s="119"/>
    </row>
    <row r="5" spans="1:3" ht="60">
      <c r="A5" s="120"/>
      <c r="B5" s="121" t="s">
        <v>111</v>
      </c>
      <c r="C5" s="121" t="s">
        <v>112</v>
      </c>
    </row>
    <row r="6" spans="1:3" ht="15">
      <c r="A6" s="120" t="s">
        <v>71</v>
      </c>
      <c r="B6" s="122" t="s">
        <v>72</v>
      </c>
      <c r="C6" s="122" t="s">
        <v>72</v>
      </c>
    </row>
    <row r="7" spans="1:3" ht="12.75">
      <c r="A7" s="123" t="s">
        <v>73</v>
      </c>
      <c r="B7" s="125">
        <v>481075</v>
      </c>
      <c r="C7" s="125">
        <v>356757</v>
      </c>
    </row>
    <row r="8" spans="1:3" ht="12.75">
      <c r="A8" s="123" t="s">
        <v>74</v>
      </c>
      <c r="B8" s="125">
        <v>-181278</v>
      </c>
      <c r="C8" s="125">
        <v>-104572</v>
      </c>
    </row>
    <row r="9" spans="1:3" ht="12.75">
      <c r="A9" s="123" t="s">
        <v>75</v>
      </c>
      <c r="B9" s="125">
        <v>101669</v>
      </c>
      <c r="C9" s="125">
        <v>94166</v>
      </c>
    </row>
    <row r="10" spans="1:3" ht="12.75">
      <c r="A10" s="123" t="s">
        <v>76</v>
      </c>
      <c r="B10" s="125">
        <v>-430</v>
      </c>
      <c r="C10" s="125">
        <v>-812</v>
      </c>
    </row>
    <row r="11" spans="1:3" ht="12.75">
      <c r="A11" s="123" t="s">
        <v>77</v>
      </c>
      <c r="B11" s="125">
        <v>54060</v>
      </c>
      <c r="C11" s="125">
        <v>32389</v>
      </c>
    </row>
    <row r="12" spans="1:3" ht="24">
      <c r="A12" s="126" t="s">
        <v>78</v>
      </c>
      <c r="B12" s="125">
        <v>3465</v>
      </c>
      <c r="C12" s="125">
        <v>924</v>
      </c>
    </row>
    <row r="13" spans="1:3" ht="12.75">
      <c r="A13" s="126" t="s">
        <v>79</v>
      </c>
      <c r="B13" s="125">
        <v>2780</v>
      </c>
      <c r="C13" s="125">
        <v>1769</v>
      </c>
    </row>
    <row r="14" spans="1:3" ht="12.75">
      <c r="A14" s="126" t="s">
        <v>80</v>
      </c>
      <c r="B14" s="125">
        <v>-291711</v>
      </c>
      <c r="C14" s="125">
        <v>-236042</v>
      </c>
    </row>
    <row r="15" spans="1:3" ht="24">
      <c r="A15" s="127" t="s">
        <v>81</v>
      </c>
      <c r="B15" s="124"/>
      <c r="C15" s="153"/>
    </row>
    <row r="16" spans="1:3" ht="12.75">
      <c r="A16" s="126" t="s">
        <v>82</v>
      </c>
      <c r="B16" s="128"/>
      <c r="C16" s="153"/>
    </row>
    <row r="17" spans="1:3" ht="12.75">
      <c r="A17" s="129" t="s">
        <v>83</v>
      </c>
      <c r="B17" s="124"/>
      <c r="C17" s="153"/>
    </row>
    <row r="18" spans="1:3" ht="24">
      <c r="A18" s="130" t="s">
        <v>84</v>
      </c>
      <c r="B18" s="125">
        <v>13963</v>
      </c>
      <c r="C18" s="125">
        <v>-56337</v>
      </c>
    </row>
    <row r="19" spans="1:3" ht="12.75">
      <c r="A19" s="131" t="s">
        <v>85</v>
      </c>
      <c r="B19" s="124"/>
      <c r="C19" s="154"/>
    </row>
    <row r="20" spans="1:3" ht="12.75">
      <c r="A20" s="126" t="s">
        <v>86</v>
      </c>
      <c r="B20" s="125">
        <v>-272575</v>
      </c>
      <c r="C20" s="125">
        <v>-55226</v>
      </c>
    </row>
    <row r="21" spans="1:3" ht="12.75">
      <c r="A21" s="126" t="s">
        <v>87</v>
      </c>
      <c r="B21" s="125">
        <v>-620208</v>
      </c>
      <c r="C21" s="125">
        <v>-490421</v>
      </c>
    </row>
    <row r="22" spans="1:3" ht="12.75">
      <c r="A22" s="126" t="s">
        <v>88</v>
      </c>
      <c r="B22" s="125">
        <v>-100041</v>
      </c>
      <c r="C22" s="125">
        <v>18051</v>
      </c>
    </row>
    <row r="23" spans="1:3" ht="12.75">
      <c r="A23" s="132" t="s">
        <v>89</v>
      </c>
      <c r="B23" s="124"/>
      <c r="C23" s="153"/>
    </row>
    <row r="24" spans="1:3" ht="12.75">
      <c r="A24" s="155"/>
      <c r="B24" s="153"/>
      <c r="C24" s="153"/>
    </row>
    <row r="25" spans="1:3" ht="12.75">
      <c r="A25" s="127" t="s">
        <v>90</v>
      </c>
      <c r="B25" s="125">
        <v>786832</v>
      </c>
      <c r="C25" s="125">
        <v>486921</v>
      </c>
    </row>
    <row r="26" spans="1:3" ht="24">
      <c r="A26" s="133" t="s">
        <v>84</v>
      </c>
      <c r="B26" s="157" t="s">
        <v>0</v>
      </c>
      <c r="C26" s="154" t="s">
        <v>0</v>
      </c>
    </row>
    <row r="27" spans="1:3" ht="12.75">
      <c r="A27" s="134" t="s">
        <v>91</v>
      </c>
      <c r="B27" s="125">
        <v>-29573</v>
      </c>
      <c r="C27" s="125">
        <v>78481</v>
      </c>
    </row>
    <row r="28" spans="1:3" ht="12.75">
      <c r="A28" s="126" t="s">
        <v>92</v>
      </c>
      <c r="B28" s="125">
        <v>224327</v>
      </c>
      <c r="C28" s="125">
        <v>191837</v>
      </c>
    </row>
    <row r="29" spans="1:3" ht="12.75">
      <c r="A29" s="126" t="s">
        <v>93</v>
      </c>
      <c r="B29" s="125">
        <v>86512</v>
      </c>
      <c r="C29" s="125">
        <v>50926</v>
      </c>
    </row>
    <row r="30" spans="1:3" ht="12.75">
      <c r="A30" s="135" t="s">
        <v>94</v>
      </c>
      <c r="B30" s="136">
        <f>SUM(B7:B29)</f>
        <v>258867</v>
      </c>
      <c r="C30" s="136">
        <f>SUM(C7:C29)</f>
        <v>368811</v>
      </c>
    </row>
    <row r="31" spans="1:3" ht="13.5" thickBot="1">
      <c r="A31" s="137" t="s">
        <v>95</v>
      </c>
      <c r="B31" s="138">
        <v>-7600</v>
      </c>
      <c r="C31" s="138">
        <v>-6904</v>
      </c>
    </row>
    <row r="32" spans="1:3" ht="13.5" thickBot="1">
      <c r="A32" s="139" t="s">
        <v>96</v>
      </c>
      <c r="B32" s="136">
        <f>SUM(B30:B31)</f>
        <v>251267</v>
      </c>
      <c r="C32" s="136">
        <f>SUM(C30:C31)</f>
        <v>361907</v>
      </c>
    </row>
    <row r="33" spans="1:3" ht="12.75">
      <c r="A33" s="140" t="s">
        <v>97</v>
      </c>
      <c r="B33" s="128"/>
      <c r="C33" s="156"/>
    </row>
    <row r="34" spans="1:3" ht="13.5" thickBot="1">
      <c r="A34" s="137" t="s">
        <v>134</v>
      </c>
      <c r="B34" s="125">
        <v>-93320</v>
      </c>
      <c r="C34" s="125">
        <v>-61409</v>
      </c>
    </row>
    <row r="35" spans="1:3" ht="12.75">
      <c r="A35" s="215" t="s">
        <v>133</v>
      </c>
      <c r="B35" s="157" t="s">
        <v>0</v>
      </c>
      <c r="C35" s="157" t="s">
        <v>0</v>
      </c>
    </row>
    <row r="36" spans="1:3" ht="12.75">
      <c r="A36" s="123" t="s">
        <v>132</v>
      </c>
      <c r="B36" s="125">
        <v>80975</v>
      </c>
      <c r="C36" s="125">
        <v>84200</v>
      </c>
    </row>
    <row r="37" spans="1:3" ht="12.75">
      <c r="A37" s="123" t="s">
        <v>98</v>
      </c>
      <c r="B37" s="159">
        <v>-100000</v>
      </c>
      <c r="C37" s="159">
        <v>-80975</v>
      </c>
    </row>
    <row r="38" spans="1:3" ht="13.5" thickBot="1">
      <c r="A38" s="142" t="s">
        <v>99</v>
      </c>
      <c r="B38" s="136">
        <f>SUM(B34:B37)</f>
        <v>-112345</v>
      </c>
      <c r="C38" s="136">
        <f>SUM(C34:C37)</f>
        <v>-58184</v>
      </c>
    </row>
    <row r="39" spans="1:3" ht="12.75">
      <c r="A39" s="120" t="s">
        <v>100</v>
      </c>
      <c r="B39" s="124"/>
      <c r="C39" s="158"/>
    </row>
    <row r="40" spans="1:3" ht="12.75">
      <c r="A40" s="141" t="s">
        <v>101</v>
      </c>
      <c r="B40" s="125">
        <v>48322</v>
      </c>
      <c r="C40" s="125">
        <v>0</v>
      </c>
    </row>
    <row r="41" spans="1:3" ht="12.75">
      <c r="A41" s="141" t="s">
        <v>102</v>
      </c>
      <c r="B41" s="160">
        <v>-2310</v>
      </c>
      <c r="C41" s="160">
        <v>-256</v>
      </c>
    </row>
    <row r="42" spans="1:3" ht="12.75">
      <c r="A42" s="161" t="s">
        <v>34</v>
      </c>
      <c r="B42" s="125">
        <v>-160874</v>
      </c>
      <c r="C42" s="125">
        <v>-101966</v>
      </c>
    </row>
    <row r="43" spans="1:3" ht="13.5" thickBot="1">
      <c r="A43" s="137" t="s">
        <v>103</v>
      </c>
      <c r="B43" s="159">
        <v>-68254</v>
      </c>
      <c r="C43" s="159">
        <v>-101307</v>
      </c>
    </row>
    <row r="44" spans="1:3" ht="13.5" thickBot="1">
      <c r="A44" s="139" t="s">
        <v>96</v>
      </c>
      <c r="B44" s="136">
        <f>SUM(B39:B43)</f>
        <v>-183116</v>
      </c>
      <c r="C44" s="136">
        <f>SUM(C39:C43)</f>
        <v>-203529</v>
      </c>
    </row>
    <row r="45" spans="1:3" ht="12.75">
      <c r="A45" s="143" t="s">
        <v>113</v>
      </c>
      <c r="B45" s="136">
        <f>SUM(B44,B38,B32)</f>
        <v>-44194</v>
      </c>
      <c r="C45" s="136">
        <f>SUM(C44,C38,C32)</f>
        <v>100194</v>
      </c>
    </row>
    <row r="46" spans="1:3" ht="12.75">
      <c r="A46" s="144" t="s">
        <v>104</v>
      </c>
      <c r="B46" s="125">
        <v>-15157</v>
      </c>
      <c r="C46" s="125">
        <v>3161</v>
      </c>
    </row>
    <row r="47" spans="1:3" ht="12.75">
      <c r="A47" s="141" t="s">
        <v>105</v>
      </c>
      <c r="B47" s="125">
        <v>2066773</v>
      </c>
      <c r="C47" s="125">
        <v>1468795</v>
      </c>
    </row>
    <row r="48" spans="1:3" ht="12.75">
      <c r="A48" s="120" t="s">
        <v>106</v>
      </c>
      <c r="B48" s="136">
        <f>SUM(B44:B47)</f>
        <v>1824306</v>
      </c>
      <c r="C48" s="136">
        <f>SUM(C44:C47)</f>
        <v>1368621</v>
      </c>
    </row>
    <row r="49" spans="1:3" ht="12.75">
      <c r="A49" s="145"/>
      <c r="B49" s="146"/>
      <c r="C49" s="146"/>
    </row>
    <row r="50" spans="1:3" ht="12.75">
      <c r="A50" s="145"/>
      <c r="B50" s="146"/>
      <c r="C50" s="146"/>
    </row>
    <row r="51" spans="1:3" ht="14.25">
      <c r="A51" s="147"/>
      <c r="B51" s="148"/>
      <c r="C51" s="149"/>
    </row>
    <row r="52" spans="1:3" ht="14.25">
      <c r="A52" s="147" t="s">
        <v>107</v>
      </c>
      <c r="B52" s="150"/>
      <c r="C52" s="147" t="s">
        <v>108</v>
      </c>
    </row>
    <row r="53" spans="1:3" ht="14.25">
      <c r="A53" s="147"/>
      <c r="B53" s="151"/>
      <c r="C53" s="147"/>
    </row>
    <row r="54" spans="1:3" ht="14.25">
      <c r="A54" s="147"/>
      <c r="B54" s="151"/>
      <c r="C54" s="147"/>
    </row>
    <row r="55" spans="1:3" ht="14.25">
      <c r="A55" s="147" t="s">
        <v>109</v>
      </c>
      <c r="B55" s="118"/>
      <c r="C55" s="147" t="s">
        <v>110</v>
      </c>
    </row>
    <row r="56" spans="1:3" ht="14.25">
      <c r="A56" s="147"/>
      <c r="B56" s="147"/>
      <c r="C56" s="147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2.28125" style="0" customWidth="1"/>
    <col min="2" max="2" width="10.421875" style="0" customWidth="1"/>
    <col min="3" max="3" width="10.140625" style="0" customWidth="1"/>
    <col min="5" max="5" width="11.7109375" style="0" customWidth="1"/>
    <col min="6" max="6" width="11.00390625" style="0" customWidth="1"/>
  </cols>
  <sheetData>
    <row r="1" spans="1:7" ht="15.75">
      <c r="A1" s="162"/>
      <c r="B1" s="163"/>
      <c r="C1" s="164"/>
      <c r="D1" s="164"/>
      <c r="E1" s="164"/>
      <c r="F1" s="164"/>
      <c r="G1" s="186"/>
    </row>
    <row r="2" spans="1:7" ht="15.75">
      <c r="A2" s="162"/>
      <c r="B2" s="163"/>
      <c r="C2" s="164"/>
      <c r="D2" s="164"/>
      <c r="E2" s="164"/>
      <c r="F2" s="164"/>
      <c r="G2" s="186"/>
    </row>
    <row r="3" spans="1:7" ht="15.75">
      <c r="A3" s="162"/>
      <c r="B3" s="164"/>
      <c r="C3" s="163"/>
      <c r="D3" s="163"/>
      <c r="E3" s="163"/>
      <c r="F3" s="163"/>
      <c r="G3" s="186"/>
    </row>
    <row r="4" spans="1:7" ht="15">
      <c r="A4" s="213" t="s">
        <v>70</v>
      </c>
      <c r="B4" s="214"/>
      <c r="C4" s="214"/>
      <c r="D4" s="214"/>
      <c r="E4" s="214"/>
      <c r="F4" s="165"/>
      <c r="G4" s="186"/>
    </row>
    <row r="5" spans="1:7" ht="15">
      <c r="A5" s="213" t="s">
        <v>131</v>
      </c>
      <c r="B5" s="211"/>
      <c r="C5" s="211"/>
      <c r="D5" s="211"/>
      <c r="E5" s="211"/>
      <c r="F5" s="166"/>
      <c r="G5" s="186"/>
    </row>
    <row r="6" spans="1:7" ht="15">
      <c r="A6" s="167"/>
      <c r="B6" s="166"/>
      <c r="C6" s="166"/>
      <c r="D6" s="166"/>
      <c r="E6" s="166"/>
      <c r="F6" s="166"/>
      <c r="G6" s="186"/>
    </row>
    <row r="7" spans="1:7" ht="45">
      <c r="A7" s="168"/>
      <c r="B7" s="169" t="s">
        <v>114</v>
      </c>
      <c r="C7" s="169" t="s">
        <v>115</v>
      </c>
      <c r="D7" s="169" t="s">
        <v>116</v>
      </c>
      <c r="E7" s="169" t="s">
        <v>38</v>
      </c>
      <c r="F7" s="169" t="s">
        <v>117</v>
      </c>
      <c r="G7" s="186"/>
    </row>
    <row r="8" spans="1:7" ht="15">
      <c r="A8" s="168"/>
      <c r="B8" s="170"/>
      <c r="C8" s="170"/>
      <c r="D8" s="170"/>
      <c r="E8" s="170"/>
      <c r="F8" s="170"/>
      <c r="G8" s="186"/>
    </row>
    <row r="9" spans="1:7" ht="15">
      <c r="A9" s="171" t="s">
        <v>118</v>
      </c>
      <c r="B9" s="189">
        <v>622243</v>
      </c>
      <c r="C9" s="190">
        <v>414</v>
      </c>
      <c r="D9" s="190" t="s">
        <v>0</v>
      </c>
      <c r="E9" s="189">
        <v>241237</v>
      </c>
      <c r="F9" s="189">
        <f>SUM(B9:E9)</f>
        <v>863894</v>
      </c>
      <c r="G9" s="186"/>
    </row>
    <row r="10" spans="1:7" ht="14.25">
      <c r="A10" s="175" t="s">
        <v>120</v>
      </c>
      <c r="B10" s="191">
        <v>0</v>
      </c>
      <c r="C10" s="191">
        <v>0</v>
      </c>
      <c r="D10" s="191">
        <v>0</v>
      </c>
      <c r="E10" s="183">
        <v>36315</v>
      </c>
      <c r="F10" s="183">
        <f>SUM(B10:E10)</f>
        <v>36315</v>
      </c>
      <c r="G10" s="186"/>
    </row>
    <row r="11" spans="1:7" ht="15.75" thickBot="1">
      <c r="A11" s="192" t="s">
        <v>122</v>
      </c>
      <c r="B11" s="193">
        <v>0</v>
      </c>
      <c r="C11" s="193">
        <v>0</v>
      </c>
      <c r="D11" s="193">
        <v>0</v>
      </c>
      <c r="E11" s="194">
        <f>SUM(E10)</f>
        <v>36315</v>
      </c>
      <c r="F11" s="194">
        <f>SUM(F10)</f>
        <v>36315</v>
      </c>
      <c r="G11" s="186"/>
    </row>
    <row r="12" spans="1:7" ht="14.25">
      <c r="A12" s="174" t="s">
        <v>119</v>
      </c>
      <c r="B12" s="183"/>
      <c r="C12" s="184">
        <v>153</v>
      </c>
      <c r="D12" s="184">
        <v>0</v>
      </c>
      <c r="E12" s="184">
        <v>0</v>
      </c>
      <c r="F12" s="185">
        <f>SUM(B12:E12)</f>
        <v>153</v>
      </c>
      <c r="G12" s="186"/>
    </row>
    <row r="13" spans="1:7" ht="15">
      <c r="A13" s="174" t="s">
        <v>121</v>
      </c>
      <c r="B13" s="195" t="s">
        <v>123</v>
      </c>
      <c r="C13" s="196"/>
      <c r="D13" s="196"/>
      <c r="E13" s="197">
        <v>0</v>
      </c>
      <c r="F13" s="197">
        <f>SUM(B13:E13)</f>
        <v>0</v>
      </c>
      <c r="G13" s="186"/>
    </row>
    <row r="14" spans="1:7" ht="15.75" thickBot="1">
      <c r="A14" s="192" t="s">
        <v>124</v>
      </c>
      <c r="B14" s="194">
        <f>SUM(B12:B13)</f>
        <v>0</v>
      </c>
      <c r="C14" s="208">
        <f>SUM(C12:C13)</f>
        <v>153</v>
      </c>
      <c r="D14" s="198">
        <v>0</v>
      </c>
      <c r="E14" s="199" t="s">
        <v>0</v>
      </c>
      <c r="F14" s="198">
        <f>SUM(F12:F13)</f>
        <v>153</v>
      </c>
      <c r="G14" s="186"/>
    </row>
    <row r="15" spans="1:7" ht="14.25">
      <c r="A15" s="175" t="s">
        <v>125</v>
      </c>
      <c r="B15" s="184">
        <v>0</v>
      </c>
      <c r="C15" s="209">
        <v>0</v>
      </c>
      <c r="D15" s="197">
        <v>0</v>
      </c>
      <c r="E15" s="197">
        <v>0</v>
      </c>
      <c r="F15" s="184">
        <v>0</v>
      </c>
      <c r="G15" s="186"/>
    </row>
    <row r="16" spans="1:7" ht="15.75" thickBot="1">
      <c r="A16" s="171" t="s">
        <v>127</v>
      </c>
      <c r="B16" s="200">
        <v>622243</v>
      </c>
      <c r="C16" s="200">
        <f>C9+C11+C15+C14</f>
        <v>567</v>
      </c>
      <c r="D16" s="201" t="s">
        <v>0</v>
      </c>
      <c r="E16" s="200">
        <f>E9+E11+E15</f>
        <v>277552</v>
      </c>
      <c r="F16" s="200">
        <f>SUM(B16:E16)</f>
        <v>900362</v>
      </c>
      <c r="G16" s="186"/>
    </row>
    <row r="17" spans="1:7" ht="15.75" thickTop="1">
      <c r="A17" s="171"/>
      <c r="B17" s="187"/>
      <c r="C17" s="187"/>
      <c r="D17" s="202"/>
      <c r="E17" s="187"/>
      <c r="F17" s="187"/>
      <c r="G17" s="186"/>
    </row>
    <row r="18" spans="1:7" ht="15">
      <c r="A18" s="171" t="s">
        <v>128</v>
      </c>
      <c r="B18" s="183">
        <v>622243</v>
      </c>
      <c r="C18" s="203">
        <f>SUM(C16:C17)</f>
        <v>567</v>
      </c>
      <c r="D18" s="188">
        <v>0</v>
      </c>
      <c r="E18" s="203">
        <f>SUM(E16:E17)</f>
        <v>277552</v>
      </c>
      <c r="F18" s="189">
        <f>SUM(B18:E18)</f>
        <v>900362</v>
      </c>
      <c r="G18" s="186"/>
    </row>
    <row r="19" spans="1:7" ht="14.25">
      <c r="A19" s="173" t="s">
        <v>126</v>
      </c>
      <c r="B19" s="191">
        <v>0</v>
      </c>
      <c r="C19" s="191">
        <v>0</v>
      </c>
      <c r="D19" s="191">
        <v>0</v>
      </c>
      <c r="E19" s="191">
        <v>54625</v>
      </c>
      <c r="F19" s="183">
        <f>SUM(B19:E19)</f>
        <v>54625</v>
      </c>
      <c r="G19" s="186"/>
    </row>
    <row r="20" spans="1:7" ht="15.75" thickBot="1">
      <c r="A20" s="192" t="s">
        <v>122</v>
      </c>
      <c r="B20" s="198">
        <f>SUM(B18:B19)</f>
        <v>622243</v>
      </c>
      <c r="C20" s="198">
        <f>SUM(C18:C19)</f>
        <v>567</v>
      </c>
      <c r="D20" s="198">
        <v>0</v>
      </c>
      <c r="E20" s="198">
        <f>SUM(E18:E19)</f>
        <v>332177</v>
      </c>
      <c r="F20" s="204">
        <v>160307</v>
      </c>
      <c r="G20" s="186"/>
    </row>
    <row r="21" spans="1:7" ht="14.25">
      <c r="A21" s="174" t="s">
        <v>119</v>
      </c>
      <c r="B21" s="188">
        <v>0</v>
      </c>
      <c r="C21" s="188">
        <v>160307</v>
      </c>
      <c r="D21" s="188">
        <v>0</v>
      </c>
      <c r="E21" s="184">
        <v>-160307</v>
      </c>
      <c r="F21" s="184">
        <v>0</v>
      </c>
      <c r="G21" s="186"/>
    </row>
    <row r="22" spans="1:7" ht="14.25">
      <c r="A22" s="174" t="s">
        <v>121</v>
      </c>
      <c r="B22" s="172">
        <v>0</v>
      </c>
      <c r="C22" s="172">
        <v>0</v>
      </c>
      <c r="D22" s="172">
        <v>0</v>
      </c>
      <c r="E22" s="188">
        <v>-69820</v>
      </c>
      <c r="F22" s="172" t="s">
        <v>0</v>
      </c>
      <c r="G22" s="186"/>
    </row>
    <row r="23" spans="1:7" ht="15.75" thickBot="1">
      <c r="A23" s="192" t="s">
        <v>124</v>
      </c>
      <c r="B23" s="187">
        <f>SUM(B21:B22)</f>
        <v>0</v>
      </c>
      <c r="C23" s="210">
        <f>SUM(C21:C22)</f>
        <v>160307</v>
      </c>
      <c r="D23" s="210">
        <f>SUM(D21:D22)</f>
        <v>0</v>
      </c>
      <c r="E23" s="210">
        <f>SUM(E21:E22)</f>
        <v>-230127</v>
      </c>
      <c r="F23" s="207">
        <f>SUM(F21:F22)</f>
        <v>0</v>
      </c>
      <c r="G23" s="186"/>
    </row>
    <row r="24" spans="1:7" ht="15.75" thickBot="1">
      <c r="A24" s="171" t="s">
        <v>129</v>
      </c>
      <c r="B24" s="205">
        <f>B18+B22</f>
        <v>622243</v>
      </c>
      <c r="C24" s="206">
        <f>C20+C23</f>
        <v>160874</v>
      </c>
      <c r="D24" s="206">
        <v>0</v>
      </c>
      <c r="E24" s="206">
        <f>E20+E23</f>
        <v>102050</v>
      </c>
      <c r="F24" s="206">
        <f>SUM(B24:E24)</f>
        <v>885167</v>
      </c>
      <c r="G24" s="186"/>
    </row>
    <row r="25" spans="1:7" ht="15.75" thickTop="1">
      <c r="A25" s="169"/>
      <c r="B25" s="176"/>
      <c r="C25" s="176"/>
      <c r="D25" s="176"/>
      <c r="E25" s="176"/>
      <c r="F25" s="176"/>
      <c r="G25" s="186"/>
    </row>
    <row r="26" spans="1:7" ht="15">
      <c r="A26" s="169"/>
      <c r="B26" s="176"/>
      <c r="C26" s="176"/>
      <c r="D26" s="176"/>
      <c r="E26" s="176"/>
      <c r="F26" s="176"/>
      <c r="G26" s="186"/>
    </row>
    <row r="27" spans="1:7" ht="15">
      <c r="A27" s="169"/>
      <c r="B27" s="176"/>
      <c r="C27" s="176"/>
      <c r="D27" s="176"/>
      <c r="E27" s="176"/>
      <c r="F27" s="176"/>
      <c r="G27" s="186"/>
    </row>
    <row r="28" spans="1:7" ht="15">
      <c r="A28" s="169"/>
      <c r="B28" s="176"/>
      <c r="C28" s="176"/>
      <c r="D28" s="176"/>
      <c r="E28" s="176"/>
      <c r="F28" s="176"/>
      <c r="G28" s="186"/>
    </row>
    <row r="29" spans="1:7" ht="15">
      <c r="A29" s="177"/>
      <c r="B29" s="168"/>
      <c r="C29" s="168"/>
      <c r="D29" s="168"/>
      <c r="E29" s="168"/>
      <c r="F29" s="168"/>
      <c r="G29" s="186"/>
    </row>
    <row r="30" spans="1:7" ht="15">
      <c r="A30" s="177"/>
      <c r="B30" s="168"/>
      <c r="C30" s="168"/>
      <c r="D30" s="168"/>
      <c r="E30" s="168"/>
      <c r="F30" s="168"/>
      <c r="G30" s="186"/>
    </row>
    <row r="31" spans="1:6" ht="15">
      <c r="A31" s="178" t="s">
        <v>107</v>
      </c>
      <c r="B31" s="179"/>
      <c r="C31" s="164"/>
      <c r="D31" s="178" t="s">
        <v>108</v>
      </c>
      <c r="E31" s="168"/>
      <c r="F31" s="168"/>
    </row>
    <row r="32" spans="1:6" ht="15">
      <c r="A32" s="178"/>
      <c r="B32" s="180"/>
      <c r="C32" s="164"/>
      <c r="D32" s="178"/>
      <c r="E32" s="166"/>
      <c r="F32" s="168"/>
    </row>
    <row r="33" spans="1:6" ht="15">
      <c r="A33" s="178"/>
      <c r="B33" s="180"/>
      <c r="C33" s="164"/>
      <c r="D33" s="178"/>
      <c r="E33" s="168"/>
      <c r="F33" s="168"/>
    </row>
    <row r="34" spans="1:6" ht="15">
      <c r="A34" s="178" t="s">
        <v>109</v>
      </c>
      <c r="B34" s="181"/>
      <c r="C34" s="164"/>
      <c r="D34" s="178" t="s">
        <v>110</v>
      </c>
      <c r="E34" s="168"/>
      <c r="F34" s="168"/>
    </row>
    <row r="35" spans="1:6" ht="14.25">
      <c r="A35" s="182"/>
      <c r="B35" s="174"/>
      <c r="C35" s="174"/>
      <c r="D35" s="174"/>
      <c r="E35" s="174"/>
      <c r="F35" s="174"/>
    </row>
  </sheetData>
  <sheetProtection/>
  <mergeCells count="2">
    <mergeCell ref="A4:E4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2013-05-03T03:20:24Z</cp:lastPrinted>
  <dcterms:created xsi:type="dcterms:W3CDTF">1996-10-08T23:32:33Z</dcterms:created>
  <dcterms:modified xsi:type="dcterms:W3CDTF">2015-06-23T05:33:27Z</dcterms:modified>
  <cp:category/>
  <cp:version/>
  <cp:contentType/>
  <cp:contentStatus/>
</cp:coreProperties>
</file>