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45" i="3" l="1"/>
  <c r="D19" i="3" l="1"/>
  <c r="C45" i="3" l="1"/>
  <c r="D16" i="3" l="1"/>
  <c r="D11" i="3"/>
  <c r="D26" i="3" l="1"/>
  <c r="D20" i="3"/>
  <c r="C38" i="3"/>
  <c r="C19" i="3"/>
  <c r="C16" i="3"/>
  <c r="C11" i="3"/>
  <c r="C47" i="3" l="1"/>
  <c r="C20" i="3"/>
  <c r="C26" i="3" s="1"/>
  <c r="C17" i="5"/>
  <c r="B17" i="5"/>
  <c r="C9" i="5"/>
  <c r="C11" i="5" s="1"/>
  <c r="B9" i="5"/>
  <c r="B11" i="5" s="1"/>
  <c r="C19" i="5" l="1"/>
  <c r="B19" i="5"/>
  <c r="C21" i="5"/>
  <c r="C25" i="5" s="1"/>
  <c r="C28" i="5" s="1"/>
  <c r="C30" i="5" s="1"/>
  <c r="C31" i="5" s="1"/>
  <c r="B21" i="5" l="1"/>
  <c r="B25" i="5" s="1"/>
  <c r="B28" i="5" s="1"/>
  <c r="B30" i="5" s="1"/>
  <c r="B31" i="5" s="1"/>
  <c r="D45" i="3"/>
  <c r="D38" i="3"/>
  <c r="D47" i="3" l="1"/>
  <c r="B19" i="3" l="1"/>
  <c r="B16" i="3"/>
  <c r="B38" i="3"/>
  <c r="B47" i="3" s="1"/>
  <c r="B11" i="3"/>
  <c r="B20" i="3" l="1"/>
  <c r="B26" i="3" s="1"/>
</calcChain>
</file>

<file path=xl/sharedStrings.xml><?xml version="1.0" encoding="utf-8"?>
<sst xmlns="http://schemas.openxmlformats.org/spreadsheetml/2006/main" count="81" uniqueCount="67">
  <si>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</si>
  <si>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</si>
  <si>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</si>
  <si>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</si>
  <si>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</si>
  <si>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</si>
  <si>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</si>
  <si>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</si>
  <si>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</si>
  <si>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</si>
  <si>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</si>
  <si>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</si>
  <si>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</si>
  <si>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</si>
  <si>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</si>
  <si>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</si>
  <si>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</si>
  <si>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</si>
  <si>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</si>
  <si>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</si>
  <si>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</si>
  <si>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</si>
  <si>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</si>
  <si>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</si>
  <si>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</si>
  <si>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</si>
  <si>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</si>
  <si>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</si>
  <si>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</si>
  <si>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</si>
  <si>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</si>
  <si>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</si>
  <si>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</si>
  <si>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</si>
  <si>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</si>
  <si>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</si>
  <si>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</si>
  <si>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</si>
  <si>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</si>
  <si>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</si>
  <si>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</si>
  <si>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</si>
  <si>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</si>
  <si>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</si>
  <si>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</si>
  <si>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</si>
  <si>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</si>
  <si>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</si>
  <si>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</si>
  <si>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</si>
  <si>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</si>
  <si>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</si>
  <si>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Декабрь 2017 г.</t>
  </si>
  <si>
    <t>Итого кредиты банками и другим ФКУ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</si>
  <si>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</si>
  <si>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</si>
  <si>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</si>
  <si>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</si>
  <si>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</si>
  <si>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 xml:space="preserve">Счета и депозиты банков и прочих финансовых учреждений </t>
  </si>
  <si>
    <t>Дополнительно оплаченный капитал</t>
  </si>
  <si>
    <t>Отчет о финансовом положении на 31 мая 2018 года (включительно)</t>
  </si>
  <si>
    <t>Май 2017 г.</t>
  </si>
  <si>
    <t>Май 2018 г.</t>
  </si>
  <si>
    <t>Отчет о прибылях или убытках и прочем совокупном доходе на 31 мая 2018 года (включительно)</t>
  </si>
  <si>
    <t>И.о.Председателя Правления</t>
  </si>
  <si>
    <t>Сагындыков Ж.Ж.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</si>
</sst>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165" fontId="12" fillId="0" borderId="0" xfId="8" applyNumberFormat="1" applyFont="1" applyFill="1" applyAlignment="1"/>
    <xf numFmtId="1" fontId="12" fillId="0" borderId="0" xfId="2" applyNumberFormat="1" applyFont="1" applyFill="1" applyBorder="1" applyAlignment="1">
      <alignment horizontal="left"/>
    </xf>
    <xf numFmtId="165" fontId="10" fillId="0" borderId="0" xfId="8" applyNumberFormat="1" applyFont="1" applyFill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topLeftCell="A25" zoomScale="98" zoomScaleNormal="100" zoomScaleSheetLayoutView="98" workbookViewId="0">
      <selection activeCell="B41" sqref="B41:D43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9" t="s">
        <v>10</v>
      </c>
      <c r="B1" s="89"/>
      <c r="C1" s="89"/>
    </row>
    <row r="2" spans="1:4" ht="15" x14ac:dyDescent="0.25">
      <c r="A2" s="89" t="s">
        <v>61</v>
      </c>
      <c r="B2" s="89"/>
      <c r="C2" s="89"/>
    </row>
    <row r="3" spans="1:4" ht="12.75" customHeight="1" x14ac:dyDescent="0.2">
      <c r="A3" s="24"/>
    </row>
    <row r="4" spans="1:4" ht="12.75" customHeight="1" x14ac:dyDescent="0.2">
      <c r="A4" s="24"/>
      <c r="B4" s="75" t="s">
        <v>40</v>
      </c>
      <c r="C4" s="28" t="s">
        <v>42</v>
      </c>
      <c r="D4" s="28" t="s">
        <v>42</v>
      </c>
    </row>
    <row r="5" spans="1:4" ht="15" x14ac:dyDescent="0.25">
      <c r="A5" s="24"/>
      <c r="B5" s="76" t="s">
        <v>63</v>
      </c>
      <c r="C5" s="27" t="s">
        <v>62</v>
      </c>
      <c r="D5" s="27" t="s">
        <v>52</v>
      </c>
    </row>
    <row r="6" spans="1:4" ht="15.75" thickBot="1" x14ac:dyDescent="0.3">
      <c r="A6" s="1"/>
      <c r="B6" s="77" t="s">
        <v>41</v>
      </c>
      <c r="C6" s="26" t="s">
        <v>41</v>
      </c>
      <c r="D6" s="26" t="s">
        <v>41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29</v>
      </c>
      <c r="B8" s="71">
        <v>1533741</v>
      </c>
      <c r="C8" s="71">
        <v>1276796</v>
      </c>
      <c r="D8" s="71">
        <v>1915472</v>
      </c>
    </row>
    <row r="9" spans="1:4" x14ac:dyDescent="0.2">
      <c r="A9" s="2" t="s">
        <v>27</v>
      </c>
      <c r="B9" s="67">
        <v>986000</v>
      </c>
      <c r="C9" s="71">
        <v>1232598</v>
      </c>
      <c r="D9" s="71">
        <v>681473</v>
      </c>
    </row>
    <row r="10" spans="1:4" x14ac:dyDescent="0.2">
      <c r="A10" s="2" t="s">
        <v>28</v>
      </c>
      <c r="B10" s="71">
        <v>510797</v>
      </c>
      <c r="C10" s="71">
        <v>436039</v>
      </c>
      <c r="D10" s="71">
        <v>366085</v>
      </c>
    </row>
    <row r="11" spans="1:4" ht="15" x14ac:dyDescent="0.25">
      <c r="A11" s="5" t="s">
        <v>57</v>
      </c>
      <c r="B11" s="14">
        <f>B8+B9+B10</f>
        <v>3030538</v>
      </c>
      <c r="C11" s="14">
        <f>C8+C9+C10</f>
        <v>2945433</v>
      </c>
      <c r="D11" s="14">
        <f>D8+D9+D10</f>
        <v>2963030</v>
      </c>
    </row>
    <row r="12" spans="1:4" x14ac:dyDescent="0.2">
      <c r="A12" s="2" t="s">
        <v>30</v>
      </c>
      <c r="B12" s="70">
        <v>1591303</v>
      </c>
      <c r="C12" s="70">
        <v>1054660</v>
      </c>
      <c r="D12" s="70">
        <v>1092107</v>
      </c>
    </row>
    <row r="13" spans="1:4" ht="32.25" customHeight="1" x14ac:dyDescent="0.2">
      <c r="A13" s="2" t="s">
        <v>36</v>
      </c>
      <c r="B13" s="71">
        <v>11710</v>
      </c>
      <c r="C13" s="71">
        <v>77259</v>
      </c>
      <c r="D13" s="71">
        <v>12151</v>
      </c>
    </row>
    <row r="14" spans="1:4" ht="32.25" customHeight="1" x14ac:dyDescent="0.2">
      <c r="A14" s="2" t="s">
        <v>37</v>
      </c>
      <c r="B14" s="71">
        <v>237602</v>
      </c>
      <c r="C14" s="71">
        <v>150116</v>
      </c>
      <c r="D14" s="67">
        <v>281964</v>
      </c>
    </row>
    <row r="15" spans="1:4" ht="14.25" customHeight="1" x14ac:dyDescent="0.2">
      <c r="A15" s="8" t="s">
        <v>26</v>
      </c>
      <c r="B15" s="69">
        <v>-1211</v>
      </c>
      <c r="C15" s="69">
        <v>-182</v>
      </c>
      <c r="D15" s="69">
        <v>-651</v>
      </c>
    </row>
    <row r="16" spans="1:4" ht="15" customHeight="1" x14ac:dyDescent="0.25">
      <c r="A16" s="5" t="s">
        <v>53</v>
      </c>
      <c r="B16" s="14">
        <f>B14+B15</f>
        <v>236391</v>
      </c>
      <c r="C16" s="14">
        <f>C14+C15</f>
        <v>149934</v>
      </c>
      <c r="D16" s="14">
        <f>D14+D15</f>
        <v>281313</v>
      </c>
    </row>
    <row r="17" spans="1:5" x14ac:dyDescent="0.2">
      <c r="A17" s="8" t="s">
        <v>38</v>
      </c>
      <c r="B17" s="71">
        <v>6758665</v>
      </c>
      <c r="C17" s="71">
        <v>7079987</v>
      </c>
      <c r="D17" s="71">
        <v>6563169</v>
      </c>
    </row>
    <row r="18" spans="1:5" x14ac:dyDescent="0.2">
      <c r="A18" s="8" t="s">
        <v>26</v>
      </c>
      <c r="B18" s="69">
        <v>-537174</v>
      </c>
      <c r="C18" s="69">
        <v>-460056</v>
      </c>
      <c r="D18" s="69">
        <v>-525558</v>
      </c>
    </row>
    <row r="19" spans="1:5" ht="15" x14ac:dyDescent="0.25">
      <c r="A19" s="9" t="s">
        <v>58</v>
      </c>
      <c r="B19" s="15">
        <f>B17+B18</f>
        <v>6221491</v>
      </c>
      <c r="C19" s="15">
        <f>C17+C18</f>
        <v>6619931</v>
      </c>
      <c r="D19" s="15">
        <f>D17+D18</f>
        <v>6037611</v>
      </c>
    </row>
    <row r="20" spans="1:5" ht="15" x14ac:dyDescent="0.25">
      <c r="A20" s="9" t="s">
        <v>18</v>
      </c>
      <c r="B20" s="14">
        <f>B16+B19</f>
        <v>6457882</v>
      </c>
      <c r="C20" s="14">
        <f>C16+C19</f>
        <v>6769865</v>
      </c>
      <c r="D20" s="14">
        <f>D16+D19</f>
        <v>6318924</v>
      </c>
      <c r="E20" s="4"/>
    </row>
    <row r="21" spans="1:5" ht="42.75" x14ac:dyDescent="0.2">
      <c r="A21" s="2" t="s">
        <v>51</v>
      </c>
      <c r="B21" s="69">
        <v>0</v>
      </c>
      <c r="C21" s="69">
        <v>0</v>
      </c>
      <c r="D21" s="69">
        <v>1187</v>
      </c>
    </row>
    <row r="22" spans="1:5" x14ac:dyDescent="0.2">
      <c r="A22" s="10" t="s">
        <v>35</v>
      </c>
      <c r="B22" s="69">
        <v>0</v>
      </c>
      <c r="C22" s="69">
        <v>0</v>
      </c>
      <c r="D22" s="69">
        <v>0</v>
      </c>
    </row>
    <row r="23" spans="1:5" x14ac:dyDescent="0.2">
      <c r="A23" s="2" t="s">
        <v>1</v>
      </c>
      <c r="B23" s="71">
        <v>557365</v>
      </c>
      <c r="C23" s="71">
        <v>515230</v>
      </c>
      <c r="D23" s="71">
        <v>560536</v>
      </c>
    </row>
    <row r="24" spans="1:5" ht="14.25" customHeight="1" x14ac:dyDescent="0.2">
      <c r="A24" s="2" t="s">
        <v>2</v>
      </c>
      <c r="B24" s="71">
        <v>462440</v>
      </c>
      <c r="C24" s="71">
        <v>381758</v>
      </c>
      <c r="D24" s="67">
        <v>422177</v>
      </c>
    </row>
    <row r="25" spans="1:5" ht="13.5" customHeight="1" x14ac:dyDescent="0.2">
      <c r="A25" s="2"/>
      <c r="B25" s="70"/>
      <c r="D25" s="23"/>
    </row>
    <row r="26" spans="1:5" ht="15.75" thickBot="1" x14ac:dyDescent="0.3">
      <c r="A26" s="5" t="s">
        <v>33</v>
      </c>
      <c r="B26" s="85">
        <f>B11+B12+B13+B20+B21+B22+B23+B24</f>
        <v>12111238</v>
      </c>
      <c r="C26" s="19">
        <f>C11+C12+C13+C20+C21+C22+C23+C24</f>
        <v>11744205</v>
      </c>
      <c r="D26" s="19">
        <f>D11+D12+D13+D20+D21+D22+D23+D24</f>
        <v>11370112</v>
      </c>
    </row>
    <row r="27" spans="1:5" ht="15.75" thickTop="1" x14ac:dyDescent="0.25">
      <c r="A27" s="5"/>
      <c r="B27" s="78"/>
      <c r="D27" s="23"/>
    </row>
    <row r="28" spans="1:5" ht="15" x14ac:dyDescent="0.25">
      <c r="A28" s="5" t="s">
        <v>34</v>
      </c>
      <c r="B28" s="79"/>
      <c r="D28" s="23"/>
    </row>
    <row r="29" spans="1:5" ht="15" x14ac:dyDescent="0.25">
      <c r="A29" s="2" t="s">
        <v>3</v>
      </c>
      <c r="B29" s="80"/>
      <c r="C29" s="71"/>
      <c r="D29" s="16"/>
    </row>
    <row r="30" spans="1:5" x14ac:dyDescent="0.2">
      <c r="A30" s="87" t="s">
        <v>59</v>
      </c>
      <c r="B30" s="67">
        <v>1103189</v>
      </c>
      <c r="C30" s="56">
        <v>692173</v>
      </c>
      <c r="D30" s="56">
        <v>736727</v>
      </c>
    </row>
    <row r="31" spans="1:5" x14ac:dyDescent="0.2">
      <c r="A31" s="11" t="s">
        <v>47</v>
      </c>
      <c r="B31" s="74">
        <v>8010519</v>
      </c>
      <c r="C31" s="71">
        <v>8440659</v>
      </c>
      <c r="D31" s="71">
        <v>7845109</v>
      </c>
    </row>
    <row r="32" spans="1:5" x14ac:dyDescent="0.2">
      <c r="A32" s="6" t="s">
        <v>17</v>
      </c>
      <c r="B32" s="71">
        <v>1286622</v>
      </c>
      <c r="C32" s="71">
        <v>1115725</v>
      </c>
      <c r="D32" s="71">
        <v>1185502</v>
      </c>
    </row>
    <row r="33" spans="1:4" x14ac:dyDescent="0.2">
      <c r="A33" s="6" t="s">
        <v>49</v>
      </c>
      <c r="B33" s="71">
        <v>1594</v>
      </c>
      <c r="C33" s="71">
        <v>930</v>
      </c>
      <c r="D33" s="71">
        <v>0</v>
      </c>
    </row>
    <row r="34" spans="1:4" x14ac:dyDescent="0.2">
      <c r="A34" s="6" t="s">
        <v>14</v>
      </c>
      <c r="B34" s="71">
        <v>13666</v>
      </c>
      <c r="C34" s="71">
        <v>8616</v>
      </c>
      <c r="D34" s="71">
        <v>12416</v>
      </c>
    </row>
    <row r="35" spans="1:4" ht="42.75" x14ac:dyDescent="0.2">
      <c r="A35" s="2" t="s">
        <v>48</v>
      </c>
      <c r="B35" s="71">
        <v>9384</v>
      </c>
      <c r="C35" s="71">
        <v>1984</v>
      </c>
      <c r="D35" s="71"/>
    </row>
    <row r="36" spans="1:4" x14ac:dyDescent="0.2">
      <c r="A36" s="6" t="s">
        <v>4</v>
      </c>
      <c r="B36" s="71">
        <v>336221</v>
      </c>
      <c r="C36" s="71">
        <v>318756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32</v>
      </c>
      <c r="B38" s="20">
        <f>SUM(B30:B36)</f>
        <v>10761195</v>
      </c>
      <c r="C38" s="20">
        <f>SUM(C30:C36)</f>
        <v>10578843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15</v>
      </c>
      <c r="B40" s="80"/>
      <c r="C40" s="71"/>
      <c r="D40" s="16"/>
    </row>
    <row r="41" spans="1:4" x14ac:dyDescent="0.2">
      <c r="A41" s="2" t="s">
        <v>16</v>
      </c>
      <c r="B41" s="71">
        <v>1126356</v>
      </c>
      <c r="C41" s="71">
        <v>1080814</v>
      </c>
      <c r="D41" s="71">
        <v>1126356</v>
      </c>
    </row>
    <row r="42" spans="1:4" x14ac:dyDescent="0.2">
      <c r="A42" s="2" t="s">
        <v>60</v>
      </c>
      <c r="B42" s="71"/>
      <c r="C42" s="71">
        <v>45542</v>
      </c>
      <c r="D42" s="71"/>
    </row>
    <row r="43" spans="1:4" x14ac:dyDescent="0.2">
      <c r="A43" s="2" t="s">
        <v>13</v>
      </c>
      <c r="B43" s="57">
        <v>223687</v>
      </c>
      <c r="C43" s="57">
        <v>39006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31</v>
      </c>
      <c r="B45" s="21">
        <f>SUM(B41:B43)</f>
        <v>1350043</v>
      </c>
      <c r="C45" s="21">
        <f>SUM(C41:C43)</f>
        <v>1165362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54</v>
      </c>
      <c r="B47" s="22">
        <f>B38+B45</f>
        <v>12111238</v>
      </c>
      <c r="C47" s="22">
        <f>C38+C45</f>
        <v>11744205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65</v>
      </c>
      <c r="C53" s="60" t="s">
        <v>66</v>
      </c>
      <c r="D53" s="60"/>
    </row>
    <row r="54" spans="1:4" x14ac:dyDescent="0.2">
      <c r="C54" s="68"/>
      <c r="D54" s="60"/>
    </row>
    <row r="55" spans="1:4" x14ac:dyDescent="0.2">
      <c r="C55" s="60"/>
      <c r="D55" s="60"/>
    </row>
    <row r="56" spans="1:4" x14ac:dyDescent="0.2">
      <c r="C56" s="60"/>
      <c r="D56" s="60"/>
    </row>
    <row r="57" spans="1:4" x14ac:dyDescent="0.2">
      <c r="A57" s="3" t="s">
        <v>9</v>
      </c>
      <c r="C57" s="60" t="s">
        <v>5</v>
      </c>
      <c r="D57" s="60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view="pageBreakPreview" topLeftCell="A11" zoomScale="98" zoomScaleNormal="100" zoomScaleSheetLayoutView="98" workbookViewId="0">
      <selection activeCell="B27" sqref="B27:C27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89" t="s">
        <v>10</v>
      </c>
      <c r="B1" s="90"/>
      <c r="C1" s="90"/>
    </row>
    <row r="2" spans="1:3" ht="31.5" customHeight="1" x14ac:dyDescent="0.25">
      <c r="A2" s="91" t="s">
        <v>64</v>
      </c>
      <c r="B2" s="92"/>
      <c r="C2" s="92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40</v>
      </c>
      <c r="C4" s="28" t="s">
        <v>42</v>
      </c>
    </row>
    <row r="5" spans="1:3" x14ac:dyDescent="0.25">
      <c r="A5" s="29"/>
      <c r="B5" s="27" t="s">
        <v>63</v>
      </c>
      <c r="C5" s="27" t="s">
        <v>62</v>
      </c>
    </row>
    <row r="6" spans="1:3" ht="18.75" thickBot="1" x14ac:dyDescent="0.3">
      <c r="A6" s="29"/>
      <c r="B6" s="26" t="s">
        <v>41</v>
      </c>
      <c r="C6" s="26" t="s">
        <v>41</v>
      </c>
    </row>
    <row r="7" spans="1:3" x14ac:dyDescent="0.25">
      <c r="A7" s="29" t="s">
        <v>6</v>
      </c>
      <c r="B7" s="72">
        <v>488646</v>
      </c>
      <c r="C7" s="61">
        <v>529042</v>
      </c>
    </row>
    <row r="8" spans="1:3" x14ac:dyDescent="0.25">
      <c r="A8" s="29" t="s">
        <v>7</v>
      </c>
      <c r="B8" s="72">
        <v>-181526</v>
      </c>
      <c r="C8" s="61">
        <v>-194022</v>
      </c>
    </row>
    <row r="9" spans="1:3" ht="42.75" x14ac:dyDescent="0.25">
      <c r="A9" s="34" t="s">
        <v>50</v>
      </c>
      <c r="B9" s="35">
        <f>SUM(B7:B8)</f>
        <v>307120</v>
      </c>
      <c r="C9" s="35">
        <f>SUM(C7:C8)</f>
        <v>335020</v>
      </c>
    </row>
    <row r="10" spans="1:3" ht="28.5" x14ac:dyDescent="0.25">
      <c r="A10" s="34" t="s">
        <v>44</v>
      </c>
      <c r="B10" s="69">
        <v>-12186</v>
      </c>
      <c r="C10" s="88">
        <v>-82566</v>
      </c>
    </row>
    <row r="11" spans="1:3" x14ac:dyDescent="0.25">
      <c r="A11" s="36" t="s">
        <v>55</v>
      </c>
      <c r="B11" s="83">
        <f>B9+B10</f>
        <v>294934</v>
      </c>
      <c r="C11" s="37">
        <f>C9+C10</f>
        <v>252454</v>
      </c>
    </row>
    <row r="12" spans="1:3" x14ac:dyDescent="0.25">
      <c r="A12" s="38"/>
      <c r="B12" s="3"/>
      <c r="C12" s="39"/>
    </row>
    <row r="13" spans="1:3" x14ac:dyDescent="0.25">
      <c r="A13" s="40" t="s">
        <v>19</v>
      </c>
      <c r="B13" s="81">
        <v>150950</v>
      </c>
      <c r="C13" s="62">
        <v>124010</v>
      </c>
    </row>
    <row r="14" spans="1:3" x14ac:dyDescent="0.25">
      <c r="A14" s="40" t="s">
        <v>20</v>
      </c>
      <c r="B14" s="69">
        <v>-19155</v>
      </c>
      <c r="C14" s="61">
        <v>-19647</v>
      </c>
    </row>
    <row r="15" spans="1:3" x14ac:dyDescent="0.25">
      <c r="A15" s="38" t="s">
        <v>39</v>
      </c>
      <c r="B15" s="84">
        <v>66959</v>
      </c>
      <c r="C15" s="61">
        <v>57515</v>
      </c>
    </row>
    <row r="16" spans="1:3" x14ac:dyDescent="0.25">
      <c r="A16" s="38" t="s">
        <v>21</v>
      </c>
      <c r="B16" s="69">
        <v>3437</v>
      </c>
      <c r="C16" s="61">
        <v>-3349</v>
      </c>
    </row>
    <row r="17" spans="1:3" ht="18.75" customHeight="1" x14ac:dyDescent="0.25">
      <c r="A17" s="36" t="s">
        <v>56</v>
      </c>
      <c r="B17" s="82">
        <f>SUM(B13:B16)</f>
        <v>202191</v>
      </c>
      <c r="C17" s="41">
        <f>SUM(C13:C16)</f>
        <v>158529</v>
      </c>
    </row>
    <row r="18" spans="1:3" x14ac:dyDescent="0.25">
      <c r="A18" s="38"/>
      <c r="B18" s="42"/>
      <c r="C18" s="43"/>
    </row>
    <row r="19" spans="1:3" x14ac:dyDescent="0.25">
      <c r="A19" s="44" t="s">
        <v>8</v>
      </c>
      <c r="B19" s="69">
        <f>B11+B17</f>
        <v>497125</v>
      </c>
      <c r="C19" s="43">
        <f>C11+C17</f>
        <v>410983</v>
      </c>
    </row>
    <row r="20" spans="1:3" ht="17.25" customHeight="1" x14ac:dyDescent="0.25">
      <c r="A20" s="46" t="s">
        <v>22</v>
      </c>
      <c r="B20" s="69">
        <v>-444786</v>
      </c>
      <c r="C20" s="43">
        <v>-367862</v>
      </c>
    </row>
    <row r="21" spans="1:3" ht="18.75" thickBot="1" x14ac:dyDescent="0.3">
      <c r="A21" s="63" t="s">
        <v>45</v>
      </c>
      <c r="B21" s="64">
        <f>B19+B20</f>
        <v>52339</v>
      </c>
      <c r="C21" s="64">
        <f t="shared" ref="C21" si="0">C19+C20</f>
        <v>43121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46</v>
      </c>
      <c r="B23" s="69">
        <v>-10426</v>
      </c>
      <c r="C23" s="86">
        <v>-9829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11</v>
      </c>
      <c r="B25" s="48">
        <f>B21+B23</f>
        <v>41913</v>
      </c>
      <c r="C25" s="48">
        <f t="shared" ref="C25" si="1">C21+C23</f>
        <v>33292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23</v>
      </c>
      <c r="B27" s="73">
        <v>-4644</v>
      </c>
      <c r="C27" s="59">
        <v>-5396</v>
      </c>
    </row>
    <row r="28" spans="1:3" ht="18.75" thickBot="1" x14ac:dyDescent="0.3">
      <c r="A28" s="51" t="s">
        <v>24</v>
      </c>
      <c r="B28" s="52">
        <f>B27+B25</f>
        <v>37269</v>
      </c>
      <c r="C28" s="52">
        <f t="shared" ref="C28" si="2">C27+C25</f>
        <v>27896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25</v>
      </c>
      <c r="B30" s="52">
        <f>B28</f>
        <v>37269</v>
      </c>
      <c r="C30" s="52">
        <f>C28</f>
        <v>27896</v>
      </c>
    </row>
    <row r="31" spans="1:3" ht="18.75" thickTop="1" x14ac:dyDescent="0.25">
      <c r="A31" s="51" t="s">
        <v>43</v>
      </c>
      <c r="B31" s="54">
        <f>B30/225271201*1000</f>
        <v>0.16544058820905386</v>
      </c>
      <c r="C31" s="54">
        <f>C30/216162885*1000</f>
        <v>0.12905083127475839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65</v>
      </c>
      <c r="B36" s="23"/>
      <c r="C36" s="60" t="s">
        <v>66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12</v>
      </c>
      <c r="B39" s="3"/>
      <c r="C39" s="60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2018-06-04T11:48:25Z</cp:lastPrinted>
  <dcterms:created xsi:type="dcterms:W3CDTF">1996-10-08T23:32:33Z</dcterms:created>
  <dcterms:modified xsi:type="dcterms:W3CDTF">2018-06-13T05:07:33Z</dcterms:modified>
</cp:coreProperties>
</file>