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офп" sheetId="1" r:id="rId1"/>
    <sheet name="осп" sheetId="2" r:id="rId2"/>
    <sheet name="ДДС" sheetId="3" r:id="rId3"/>
    <sheet name="капитал" sheetId="4" r:id="rId4"/>
    <sheet name="эскертүүлөр" sheetId="5" r:id="rId5"/>
    <sheet name="Пр 2" sheetId="6" r:id="rId6"/>
    <sheet name="Экономикалык нормативдер" sheetId="7" r:id="rId7"/>
  </sheets>
  <definedNames/>
  <calcPr fullCalcOnLoad="1"/>
</workbook>
</file>

<file path=xl/sharedStrings.xml><?xml version="1.0" encoding="utf-8"?>
<sst xmlns="http://schemas.openxmlformats.org/spreadsheetml/2006/main" count="248" uniqueCount="204">
  <si>
    <t>Илебаев Н.Э.</t>
  </si>
  <si>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</si>
  <si>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</si>
  <si>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</si>
  <si>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</si>
  <si>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</si>
  <si>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</si>
  <si>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</si>
  <si>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</si>
  <si>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</si>
  <si>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</si>
  <si>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</si>
  <si>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</si>
  <si>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</si>
  <si>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</si>
  <si>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</si>
  <si>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</si>
  <si>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</si>
  <si>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</si>
  <si>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Бөлүштүрүлбөгөн пайда</t>
  </si>
  <si>
    <t>Бардык милдеттенмелер жана капитал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</si>
  <si>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</si>
  <si>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</si>
  <si>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</si>
  <si>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</si>
  <si>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</si>
  <si>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</si>
  <si>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</si>
  <si>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</si>
  <si>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</si>
  <si>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</si>
  <si>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</si>
  <si>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</si>
  <si>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</si>
  <si>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</si>
  <si>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</si>
  <si>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</si>
  <si>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</si>
  <si>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</si>
  <si>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</si>
  <si>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</si>
  <si>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</si>
  <si>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</si>
  <si>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</si>
  <si>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</si>
  <si>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</si>
  <si>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</si>
  <si>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</si>
  <si>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</si>
  <si>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</si>
  <si>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</si>
  <si>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</si>
  <si>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</si>
  <si>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</si>
  <si>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</si>
  <si>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</si>
  <si>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</si>
  <si>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</si>
  <si>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</si>
  <si>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</si>
  <si>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</si>
  <si>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</si>
  <si>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</si>
  <si>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</si>
  <si>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</si>
  <si>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</si>
  <si>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</si>
  <si>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</si>
  <si>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</si>
  <si>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</si>
  <si>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</si>
  <si>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</si>
  <si>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</si>
  <si>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</si>
  <si>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</si>
  <si>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</si>
  <si>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</si>
  <si>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</si>
  <si>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</si>
  <si>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</si>
  <si>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Капитал жыйынтыгы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</si>
  <si>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</si>
  <si>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</si>
  <si>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</si>
  <si>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</si>
  <si>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</si>
  <si>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</si>
  <si>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</si>
  <si>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</si>
  <si>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насыялык мекемелердеги акча каржаттары</t>
  </si>
  <si>
    <t>Башкарма Төрагасы</t>
  </si>
  <si>
    <t>Башкаруу Төрагасы</t>
  </si>
  <si>
    <t xml:space="preserve">  Финансылык отчеттуулукка эскертүүлөр</t>
  </si>
  <si>
    <t>Банктын каттоо номери: 3903 – 3301 - ААК</t>
  </si>
  <si>
    <t>Почта дареги: 720033, Кыргыз Республикасы, Бишкек шаары, Тоголок Молдо көчөсү, 54А</t>
  </si>
  <si>
    <t xml:space="preserve">1. Отчеттук кварталдын ичинде Банк тарабынан баалуу кагаздар чыгарылган жок; </t>
  </si>
  <si>
    <t>2.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2-тиркемесинде көрсөтүлдү;</t>
  </si>
  <si>
    <t xml:space="preserve">         </t>
  </si>
  <si>
    <t>Банктын толук аталышы: «Коммерциялык банк КЫРГЫЗСТАН » ачык акционердик коому</t>
  </si>
  <si>
    <t>Кыскартылган аталышы: «Коммерциялык банк КЫРГЫЗСТАН » ААК</t>
  </si>
  <si>
    <t xml:space="preserve">Кыргыз Республикасынын </t>
  </si>
  <si>
    <t xml:space="preserve">коммерциялык банктарынын </t>
  </si>
  <si>
    <t xml:space="preserve">финансылык отчетторун түзүүгө </t>
  </si>
  <si>
    <t xml:space="preserve">коюлган талаптар жөнүндө </t>
  </si>
  <si>
    <t>жобонун 2-тиркемеси</t>
  </si>
  <si>
    <t xml:space="preserve">Банктын башкаруу органдары кабыл ала турган чечимдерге </t>
  </si>
  <si>
    <t xml:space="preserve">олуттуу (тике же кыйыр) таасир бере турган адамдардын </t>
  </si>
  <si>
    <t>ТИЗМЕСИ</t>
  </si>
  <si>
    <t>Банктын толук аталышы: «Коммерциялык банк КЫРГЫЗСТАН» ачык акционердик коому</t>
  </si>
  <si>
    <t>Кыскартылган аталышы: «Коммерциялык банк КЫРГЫЗСТАН» ААК</t>
  </si>
  <si>
    <t>фирменное наименование</t>
  </si>
  <si>
    <t>акции (доли) банка (процент голосов к общему количеству голосующих акций (долей) банка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</si>
  <si>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</si>
  <si>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</si>
  <si>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1.</t>
  </si>
  <si>
    <t>-</t>
  </si>
  <si>
    <t>Акциялардын 5 жана андан көп пайыздарына ээлик кылган Банктын акционерлери (катышуучулары)</t>
  </si>
  <si>
    <t xml:space="preserve">№ </t>
  </si>
  <si>
    <t xml:space="preserve">Юридикалык жактын толук же кыскартылган фирмалык аталышы, юридикалык жана иш жүзүндөгү дарегин көрсөтүү менен/жеке жактын ФАА, жарандыгын көрсөтүү менен
</t>
  </si>
  <si>
    <t xml:space="preserve">Акционерге (катышуучуга) таандык болгон банктын акциялары (үлүшү) 
(банктын добуш берүүчү акцияларынын жалпы санынын пайызы) 
</t>
  </si>
  <si>
    <t xml:space="preserve">Банктын башкаруу органдары кабыл ала турган чечимдерге 
олуттуу (тике же кыйыр) таасир бере турган адамдар 
</t>
  </si>
  <si>
    <t xml:space="preserve">Банктын акционерлери (катышуучулары) менен банктын башкаруу органдары кабыл ала турган чечимдерге кыйыр түрдө
(үчүнчү жактар аркылуу) олуттуу таасир бере турган адамдардын ортосундагы өз ара байланыштар 
</t>
  </si>
  <si>
    <t xml:space="preserve">  </t>
  </si>
  <si>
    <t>Башкарма Төрагасы   Илебаев Н.Э.</t>
  </si>
  <si>
    <t xml:space="preserve">            </t>
  </si>
  <si>
    <t>Башкы бухгалтер      Дженбаева Э.Т.</t>
  </si>
  <si>
    <t>Кошумча төлөнгөн капитал</t>
  </si>
  <si>
    <t>Левераж (К2.3)</t>
  </si>
  <si>
    <t>экономикалык нормативдердин сакталышы тууралуу</t>
  </si>
  <si>
    <t>МААЛЫМАТ</t>
  </si>
  <si>
    <t>"Коммерциялык банк КЫРГЫЗСТАН" ААК</t>
  </si>
  <si>
    <t>Экономикалык нормативдердин аталышы жана банк капиталынын кошумча запасын колдоо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</si>
  <si>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</si>
  <si>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</si>
  <si>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</si>
  <si>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Банк менен байланышы бар бир зайымчыга карата тобокелдиктин максималдуу өлчөмү (К1.2)</t>
  </si>
  <si>
    <t>Банкка банк менен байланышы жок банктар аралык жайгаштыруулар боюнча тобкелдиктин максималдуу өлчөмү (К1.3)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</si>
  <si>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</si>
  <si>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</si>
  <si>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Биринчи деңгээлдеги капиталдын шайкештик коэфициенти (К2.2)</t>
  </si>
  <si>
    <t>Банктын ликвиддүүлүгүнүн нормативи (К3.1)</t>
  </si>
  <si>
    <t>Узун ачык валюта позицияларынын кошунду чоңдугун бузуу күндөрүнүн саны (К4.2)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</si>
  <si>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</si>
  <si>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</si>
  <si>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20%дан ашык эмес</t>
  </si>
  <si>
    <t>15%дан ашык эмес</t>
  </si>
  <si>
    <t>30%дан ашык эмес</t>
  </si>
  <si>
    <t>12%дан кем эмес</t>
  </si>
  <si>
    <t>6%дан кем эмес</t>
  </si>
  <si>
    <t>8%дан кем эмес</t>
  </si>
  <si>
    <t xml:space="preserve"> 45%дан кем эмес</t>
  </si>
  <si>
    <t xml:space="preserve"> 20%дан ашык эмес</t>
  </si>
  <si>
    <t>За минусом резерва под обесценение</t>
  </si>
  <si>
    <t>Итого счета "ностро" в коммерческих банках</t>
  </si>
  <si>
    <t>Операции по обратному РЕПО-соглашению</t>
  </si>
  <si>
    <t>8. Банктын уставдык капиталынын 20 жана андан ашык пайызына ээлик кылган юридикалык жактардын тизмесинде өзгөрүүлөр – болгон жок;</t>
  </si>
  <si>
    <t>18%ден кем эмес</t>
  </si>
  <si>
    <t>Операции по обратному РЕПО</t>
  </si>
  <si>
    <t>миң сом)</t>
  </si>
  <si>
    <t>Бабанова Ая Токтогуловна Кыргыз Республикасынын жараны</t>
  </si>
  <si>
    <t>сентябрь 2019 г.</t>
  </si>
  <si>
    <t>III - квартал  2019 ж.</t>
  </si>
  <si>
    <t>III - квартал  2018 ж.</t>
  </si>
  <si>
    <t>Кошумча толонгон капитал</t>
  </si>
  <si>
    <t>сентябрь 2020 г.</t>
  </si>
  <si>
    <t>сентябрь  2019 г.</t>
  </si>
  <si>
    <t>декабрь 2019 г.</t>
  </si>
  <si>
    <t xml:space="preserve">Кредиттер боюнча дисконт </t>
  </si>
  <si>
    <t>Башка бүтүмдөр боюнча нарксыздануу боюнча чыгымдарды жабуу</t>
  </si>
  <si>
    <t>Обременные залогом по зделкам РЕПО</t>
  </si>
  <si>
    <t xml:space="preserve">2018-жылдын 31-декабрга </t>
  </si>
  <si>
    <t>2019-жылдын 30-июнга</t>
  </si>
  <si>
    <t>2019-жылдын 31-декабрга</t>
  </si>
  <si>
    <t>2020-жылдын 30-сентябрь</t>
  </si>
  <si>
    <t>Биринчи деңгээлдеги негизги капиталы К2.3</t>
  </si>
  <si>
    <t>4.5%дан кем эмес</t>
  </si>
  <si>
    <r>
      <rPr>
        <i/>
        <sz val="11"/>
        <rFont val="Arial"/>
        <family val="2"/>
      </rPr>
      <t>01.10.2020 ж. карата абал</t>
    </r>
    <r>
      <rPr>
        <sz val="10"/>
        <rFont val="Arial"/>
        <family val="0"/>
      </rPr>
      <t>.</t>
    </r>
  </si>
  <si>
    <t>2020-жылдын 01-октябрга абал боюнча финансы-чарба иштерине тиешеси бар жана милдеттүү түрдө ачыкка чыгарууга тийиш болгон олуттуу фактылар.</t>
  </si>
  <si>
    <t>3. Отчеттук чейректе - 2020-жылдын 31-июлунда, банктын финансылык-чарбалык ишине таасир эткен олуттуу фактылар жөнүндө маалымат, Банктын акционерлеринин жылдык жалпы чогулушу болуп өттү, өткөрүү формасы - жеке өзү, чогулуштун кворуму - 98.0873%</t>
  </si>
  <si>
    <t>4. Баалуу кагаздар рыногун жөнгө салуу боюнча ыйгарым укуктуу мамлекеттик органдын ченемдик укуктук актыларында каралган башка окуялар (фактылар) - жок</t>
  </si>
  <si>
    <t>5. Банктын башкаруу органдарына кирген адамдардын тизмесине өзгөртүүлөр (катышуучулардын жалпы чогулушун кошпогондо) - акционерлердин 2020-жылдын 31-июлундагы жылдык жалпы чогулушунда директорлор кеңешинин мүчөлөрүнүн жаңы курамын шайлоо жөнүндө чечим кабыл алынды - Түмөнбаев Бактыбек Асаналиевич; Мырзабаев Жаныбек Сагадылдаевич; Нифадьев Владимир Иванович; Тынаев Нурланбек Орунбекович.</t>
  </si>
  <si>
    <t>6. Банктын шайлануучу башкаруу органдарына кирген адамдардын банктын, ошондой эле анын туунду жана көз каранды компанияларынын капиталына катышуу көлөмүнүн өзгөрүшү - жок;</t>
  </si>
  <si>
    <t>7. Акциялардын (үлүштөрдүн) 5 жана андан ашык пайызынын ээлеринин тизмесинде, ошондой эле акциялардын (үлүштөрдүн) 5 жана андан ашык пайызынын ээлеринин үлүштөрүндө өзгөрүүлөр – болгон жок;</t>
  </si>
  <si>
    <t>9. Банктын реестринде анын добуш берүүчү акцияларынын (үлүштөрүнүн, пайларынын) 5 пайыздан ашыгына ээлик кылуучу – пайда болгон жок;</t>
  </si>
  <si>
    <t>10. Өлчөмү же мүлктүн баасы бүтүм түзүлгөн күнгө карата Банктын активдеринин 10 жана андан ашык пайызын түзгөн Банктын бир жолку бүтүмдөрү – болгон жок;</t>
  </si>
  <si>
    <t>11. Банктын активдеринин баасын бир жолу 10 пайыздан ашык көбөйтүүгө же азайтууга алып келген фактылар – болгон жок;</t>
  </si>
  <si>
    <t>12. Банктын таза кирешесин же таза чыгымдарын бир жолу 10 пайыздан ашык көбөйтүүгө же азайтууга алып келген фактылар – болгон жок;</t>
  </si>
  <si>
    <t>13. Банкты, анын туунду жана көз каранды компанияларын кайра уюштуруу болгон жок;</t>
  </si>
  <si>
    <t>14. Баалуу кагаздар боюнча эсептелген жана (же) төлөнө турган (төлөнгөн) кирешелер – болгон жок;</t>
  </si>
  <si>
    <t xml:space="preserve">15. Акционерлердин жалпы чогулуштарынын отчеттук кварталдагы чечимдери: </t>
  </si>
  <si>
    <t>2020-жылдын 31-июлунда Банктын акционерлеринин жылдык жалпы чогулушу болуп өттү, өткөрүү формасы - жеке өзү, чогулуштун кворуму 98.0873% түздү, акционерлердин жылдык жалпы чогулушунун добуш берүүсүнүн жыйынтыгы боюнча төмөнкүдөй чечимдер кабыл алынды:                                                                                                          • 3 (үч) адамдан турган эсептөө комиссиясын бекитүү.
• "Коммерциялык Банк КЫРГЫЗСТАН" ААКтын Директорлор Кеңешинин 2019-жылга отчетун бекитүү.                     • Финансылык пландын аткарылышы жана “Коммерциялык Банк КЫРГЫЗСТАН” ААКнын 2019-жылдагы ишинин жылдык жыйынтыгы жөнүндө отчетту бекитүү (жылдык баланс, пайда жана чыгым жөнүндө отчет ж.б.).                   • Коммерциялык Банк КЫРГЫЗСТАН ААКтын 2019-жылдагы ишмердүүлүгүнө жүргүзүлгөн аудиттин жыйынтыгы боюнча тышкы аудитордун корутундусу бекитилсин.
• "КЫРГЫЗСТАН Коммерциялык Банкы" ААКтын 2020-жылга каржылык планы бекитилсин.                                       • 2019-жылга дивиденддерди төлөөнүн өлчөмү, тартиби жана формалары бекитилсин.
• Уставдык капиталды 2019-жыл үчүн бөлүштүрүлбөгөн кирешенин эсебинен көбөйтүү маселеси. Жүгүртүлүүчү акциялардын санын көбөйтүү жөнүндө. Акцияларды чыгаруунун жана жайгаштыруунун жол-жобосу бекитилди.       • Уставдык капиталды өткөн жылдардагы бөлүштүрүлбөгөн кирешенин эсебинен көбөйтүү маселеси. Жүгүртүлүүчү акциялардын санын көбөйтүү жөнүндө. Акцияларды чыгаруу жана жайгаштыруу жол-жобосун бекитүү жактырылды
• «Коммерциялык Банк КЫРГЫЗСТАН» ААКтын Директорлор Кеңешинин мүчөлөрүн шайлоо.                                   • "Коммерциялык Банк КЫРГЫЗСТАН" ААКтын Шариат Кеңешинин мүчөлөрүн шайлоо.
• «Коммерциялык Банк КЫРГЫЗСТАН» ААКтын Шариат Кеңешинин мүчөлөрүнө акы төлөө өлчөмү бекитилсин.
• «Коммерциялык Банк КЫРГЫЗСТАН» ААК Шариат Кеңешинин Төрагасын шайлоо.                                                    • "КЫРГЫЗСТАН Коммерциялык Банкы" ААКнын ишин текшерүү жана тышкы аудиторго эмгек акынын өлчөмүн аныктоо үчүн тышкы аудиторду шайлоо.                                                                                                                                     • Уставдык капиталдын көбөйүшүнө байланыштуу "КЫРГЫЗСТАН Коммерциялык Банкы" ААКнын Уставы жаңы редакцияда бекитилсин жана Кыргыз Республикасынын сот органдарында мамлекеттик кайра каттоодон өткөрүлсүн.
• "КЫРГЫЗСТАН Коммерциялык Банк" ААКсынын Директорлор Кеңеши жөнүндө жобонун жаңы редакциясы бекитилсин.</t>
  </si>
  <si>
    <t>16. Банктын баалуу кагаздарын төлөө (жабуу) – болгон жок;</t>
  </si>
  <si>
    <t>17. Баалуу кагаздар рыногун жөнгө салуу боюнча ыйгарым укуктуу мамлекеттик органдын ченемдик укуктук актыларында каралган башка окуялар (фактылар) – болгон жок;</t>
  </si>
  <si>
    <t>18. Банктын башкаруу органдары тарабынан кабыл алынган чечимдерге олуттуу (түз же кыйыр) таасир тийгизген адамдардын тизмеси финансылык отчеттун 2-тиркемесинде көрсөтүлгөн;</t>
  </si>
  <si>
    <t>19. Банктык топтун башкы компаниясы - Банктын башкаруу органдары тарабынан кабыл алынган чечимдерге олуттуу (түз же кыйыр) таасир тийгизген адамдардын тизмеси жок;</t>
  </si>
  <si>
    <t>20. Туунду компаниялар, алардын акционерлери жана банктык топтун туунду компанияларынын башкаруу органдары кабыл алган чечимдерге олуттуу (түз же кыйыр) таасирин тийгизген адамдар - Банк жөнүндө маалымат жок;</t>
  </si>
  <si>
    <t>21. Туунду компаниялар, алардын акционерлери жана банктык топтун туунду компанияларынын башкаруу органдары кабыл алган чечимдерге олуттуу (тикелей же кыйыр) таасир тийгизген адамдар жөнүндө маалыматтар Банкта жок;</t>
  </si>
  <si>
    <t>22. Банктык топтун түзүмү жөнүндө маалымат жок.</t>
  </si>
  <si>
    <t>2020-жылдын 30-сентябрга карата акча каражаттарынын жылышы жөнүндө отчет</t>
  </si>
  <si>
    <t>ОАО "КЫРГЫЗСТАН Коммерциялык банктын" 2020-жылдын 30-сентябрга карата  жалпы киреше отчету</t>
  </si>
  <si>
    <t xml:space="preserve">ОАО "КЫРГЫЗСТАН Коммерциялык банктын" 2020-жылдын 30-сентябрга карата финансылык абал жөнүндө отчет  </t>
  </si>
  <si>
    <t>2020-жылдын 30-сентябрга карата капиталдын өзгөрүшү жөнүндө отчет</t>
  </si>
  <si>
    <t xml:space="preserve"> 2020-жылдын III- квартал аралыгындагы</t>
  </si>
  <si>
    <t>2020-жылдын 01-октябрга карата абал боюнча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</si>
</sst>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ом&quot;;\-#,##0&quot;сом&quot;"/>
    <numFmt numFmtId="173" formatCode="#,##0&quot;сом&quot;;[Red]\-#,##0&quot;сом&quot;"/>
    <numFmt numFmtId="174" formatCode="#,##0.00&quot;сом&quot;;\-#,##0.00&quot;сом&quot;"/>
    <numFmt numFmtId="175" formatCode="#,##0.00&quot;сом&quot;;[Red]\-#,##0.00&quot;сом&quot;"/>
    <numFmt numFmtId="176" formatCode="_-* #,##0&quot;сом&quot;_-;\-* #,##0&quot;сом&quot;_-;_-* &quot;-&quot;&quot;сом&quot;_-;_-@_-"/>
    <numFmt numFmtId="177" formatCode="_-* #,##0_с_о_м_-;\-* #,##0_с_о_м_-;_-* &quot;-&quot;_с_о_м_-;_-@_-"/>
    <numFmt numFmtId="178" formatCode="_-* #,##0.00&quot;сом&quot;_-;\-* #,##0.00&quot;сом&quot;_-;_-* &quot;-&quot;??&quot;сом&quot;_-;_-@_-"/>
    <numFmt numFmtId="179" formatCode="_-* #,##0.00_с_о_м_-;\-* #,##0.00_с_о_м_-;_-* &quot;-&quot;??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_ * #,##0.00_ ;_ * \-#,##0.00_ ;_ * &quot;-&quot;??_ ;_ @_ "/>
    <numFmt numFmtId="190" formatCode="mmmm\ yyyy"/>
    <numFmt numFmtId="191" formatCode="#,##0.0000"/>
    <numFmt numFmtId="192" formatCode="#,##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#,##0.0"/>
    <numFmt numFmtId="199" formatCode="0.000%"/>
    <numFmt numFmtId="200" formatCode="0.0000%"/>
  </numFmts>
  <fonts count="5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wrapText="1"/>
      <protection/>
    </xf>
    <xf numFmtId="49" fontId="8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/>
      <protection/>
    </xf>
    <xf numFmtId="14" fontId="8" fillId="0" borderId="10" xfId="41" applyNumberFormat="1" applyFont="1" applyFill="1" applyBorder="1" applyAlignment="1">
      <alignment horizontal="center"/>
      <protection/>
    </xf>
    <xf numFmtId="0" fontId="8" fillId="0" borderId="0" xfId="40" applyFont="1" applyFill="1" applyBorder="1">
      <alignment/>
      <protection/>
    </xf>
    <xf numFmtId="0" fontId="7" fillId="0" borderId="0" xfId="42" applyFont="1" applyFill="1" applyBorder="1" applyAlignment="1">
      <alignment/>
      <protection/>
    </xf>
    <xf numFmtId="0" fontId="7" fillId="0" borderId="0" xfId="42" applyFont="1" applyFill="1" applyBorder="1" applyAlignment="1">
      <alignment wrapText="1"/>
      <protection/>
    </xf>
    <xf numFmtId="49" fontId="7" fillId="0" borderId="0" xfId="4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1" applyFont="1" applyFill="1" applyBorder="1" applyAlignment="1">
      <alignment wrapText="1"/>
      <protection/>
    </xf>
    <xf numFmtId="14" fontId="8" fillId="0" borderId="0" xfId="41" applyNumberFormat="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wrapText="1"/>
      <protection/>
    </xf>
    <xf numFmtId="185" fontId="8" fillId="0" borderId="0" xfId="34" applyNumberFormat="1" applyFont="1" applyFill="1" applyBorder="1" applyAlignment="1">
      <alignment/>
    </xf>
    <xf numFmtId="185" fontId="7" fillId="0" borderId="0" xfId="34" applyNumberFormat="1" applyFont="1" applyFill="1" applyBorder="1" applyAlignment="1">
      <alignment horizontal="left"/>
    </xf>
    <xf numFmtId="185" fontId="8" fillId="0" borderId="0" xfId="42" applyNumberFormat="1" applyFont="1" applyFill="1" applyBorder="1" applyAlignment="1">
      <alignment horizontal="right"/>
      <protection/>
    </xf>
    <xf numFmtId="18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41" applyFont="1" applyFill="1" applyBorder="1" applyAlignment="1">
      <alignment/>
      <protection/>
    </xf>
    <xf numFmtId="188" fontId="10" fillId="0" borderId="0" xfId="7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8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40" applyFont="1" applyFill="1">
      <alignment/>
      <protection/>
    </xf>
    <xf numFmtId="188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left" wrapText="1"/>
      <protection/>
    </xf>
    <xf numFmtId="0" fontId="7" fillId="0" borderId="0" xfId="41" applyFont="1" applyFill="1" applyBorder="1" applyAlignment="1">
      <alignment horizontal="left"/>
      <protection/>
    </xf>
    <xf numFmtId="0" fontId="8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0" fontId="7" fillId="0" borderId="0" xfId="42" applyFont="1" applyFill="1" applyBorder="1" applyAlignment="1">
      <alignment vertical="center" wrapText="1"/>
      <protection/>
    </xf>
    <xf numFmtId="188" fontId="7" fillId="0" borderId="0" xfId="42" applyNumberFormat="1" applyFont="1" applyFill="1" applyBorder="1" applyAlignment="1">
      <alignment horizontal="right"/>
      <protection/>
    </xf>
    <xf numFmtId="188" fontId="56" fillId="0" borderId="0" xfId="0" applyNumberFormat="1" applyFont="1" applyFill="1" applyBorder="1" applyAlignment="1">
      <alignment/>
    </xf>
    <xf numFmtId="49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2" fillId="0" borderId="11" xfId="35" applyFont="1" applyBorder="1" applyAlignment="1">
      <alignment/>
      <protection/>
    </xf>
    <xf numFmtId="0" fontId="13" fillId="0" borderId="11" xfId="0" applyFont="1" applyBorder="1" applyAlignment="1">
      <alignment horizontal="center" wrapText="1"/>
    </xf>
    <xf numFmtId="190" fontId="13" fillId="0" borderId="11" xfId="0" applyNumberFormat="1" applyFont="1" applyBorder="1" applyAlignment="1">
      <alignment horizontal="center" wrapText="1"/>
    </xf>
    <xf numFmtId="3" fontId="56" fillId="0" borderId="0" xfId="33" applyNumberFormat="1" applyFont="1" applyFill="1" applyAlignment="1">
      <alignment horizontal="right"/>
    </xf>
    <xf numFmtId="3" fontId="57" fillId="0" borderId="0" xfId="42" applyNumberFormat="1" applyFont="1" applyFill="1" applyAlignment="1">
      <alignment horizontal="right"/>
      <protection/>
    </xf>
    <xf numFmtId="3" fontId="57" fillId="0" borderId="0" xfId="33" applyNumberFormat="1" applyFont="1" applyFill="1" applyAlignment="1">
      <alignment horizontal="right"/>
    </xf>
    <xf numFmtId="3" fontId="56" fillId="0" borderId="0" xfId="4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7" fillId="0" borderId="12" xfId="34" applyNumberFormat="1" applyFont="1" applyFill="1" applyBorder="1" applyAlignment="1">
      <alignment horizontal="right"/>
    </xf>
    <xf numFmtId="3" fontId="57" fillId="0" borderId="0" xfId="34" applyNumberFormat="1" applyFont="1" applyFill="1" applyBorder="1" applyAlignment="1">
      <alignment horizontal="right"/>
    </xf>
    <xf numFmtId="3" fontId="56" fillId="0" borderId="0" xfId="34" applyNumberFormat="1" applyFont="1" applyFill="1" applyBorder="1" applyAlignment="1">
      <alignment horizontal="right"/>
    </xf>
    <xf numFmtId="3" fontId="57" fillId="0" borderId="13" xfId="34" applyNumberFormat="1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2" xfId="34" applyNumberFormat="1" applyFont="1" applyFill="1" applyBorder="1" applyAlignment="1">
      <alignment horizontal="right"/>
    </xf>
    <xf numFmtId="0" fontId="8" fillId="0" borderId="0" xfId="41" applyFont="1" applyFill="1" applyBorder="1" applyAlignment="1">
      <alignment horizontal="left" vertical="center" wrapText="1"/>
      <protection/>
    </xf>
    <xf numFmtId="49" fontId="7" fillId="0" borderId="0" xfId="41" applyNumberFormat="1" applyFont="1" applyFill="1" applyBorder="1" applyAlignment="1">
      <alignment horizontal="left" wrapText="1"/>
      <protection/>
    </xf>
    <xf numFmtId="0" fontId="7" fillId="33" borderId="0" xfId="40" applyFont="1" applyFill="1" applyAlignment="1">
      <alignment wrapText="1"/>
      <protection/>
    </xf>
    <xf numFmtId="0" fontId="8" fillId="0" borderId="0" xfId="40" applyFont="1" applyFill="1" applyBorder="1" applyAlignment="1">
      <alignment wrapText="1"/>
      <protection/>
    </xf>
    <xf numFmtId="37" fontId="56" fillId="0" borderId="0" xfId="33" applyNumberFormat="1" applyFont="1" applyFill="1" applyBorder="1" applyAlignment="1">
      <alignment/>
    </xf>
    <xf numFmtId="188" fontId="7" fillId="0" borderId="0" xfId="42" applyNumberFormat="1" applyFont="1" applyFill="1" applyAlignment="1">
      <alignment vertical="center"/>
      <protection/>
    </xf>
    <xf numFmtId="188" fontId="56" fillId="0" borderId="0" xfId="42" applyNumberFormat="1" applyFont="1" applyFill="1" applyAlignment="1">
      <alignment vertical="center"/>
      <protection/>
    </xf>
    <xf numFmtId="188" fontId="57" fillId="0" borderId="0" xfId="42" applyNumberFormat="1" applyFont="1" applyFill="1" applyAlignment="1">
      <alignment vertical="center"/>
      <protection/>
    </xf>
    <xf numFmtId="188" fontId="8" fillId="0" borderId="13" xfId="7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7" fillId="0" borderId="0" xfId="41" applyFont="1" applyFill="1" applyBorder="1" applyAlignment="1">
      <alignment vertical="center"/>
      <protection/>
    </xf>
    <xf numFmtId="188" fontId="57" fillId="0" borderId="0" xfId="70" applyNumberFormat="1" applyFont="1" applyFill="1" applyBorder="1" applyAlignment="1">
      <alignment vertical="center"/>
    </xf>
    <xf numFmtId="0" fontId="56" fillId="0" borderId="0" xfId="41" applyFont="1" applyFill="1" applyBorder="1" applyAlignment="1">
      <alignment vertical="center"/>
      <protection/>
    </xf>
    <xf numFmtId="188" fontId="56" fillId="0" borderId="0" xfId="42" applyNumberFormat="1" applyFont="1" applyFill="1" applyAlignment="1">
      <alignment vertical="center" wrapText="1"/>
      <protection/>
    </xf>
    <xf numFmtId="188" fontId="56" fillId="0" borderId="0" xfId="42" applyNumberFormat="1" applyFont="1" applyFill="1" applyBorder="1" applyAlignment="1">
      <alignment vertical="center"/>
      <protection/>
    </xf>
    <xf numFmtId="188" fontId="8" fillId="0" borderId="12" xfId="70" applyNumberFormat="1" applyFont="1" applyFill="1" applyBorder="1" applyAlignment="1">
      <alignment vertical="center"/>
    </xf>
    <xf numFmtId="188" fontId="8" fillId="0" borderId="0" xfId="70" applyNumberFormat="1" applyFont="1" applyFill="1" applyBorder="1" applyAlignment="1">
      <alignment vertical="center"/>
    </xf>
    <xf numFmtId="188" fontId="5" fillId="0" borderId="12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92" fontId="8" fillId="0" borderId="0" xfId="7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40" applyFont="1" applyFill="1">
      <alignment/>
      <protection/>
    </xf>
    <xf numFmtId="0" fontId="14" fillId="0" borderId="0" xfId="41" applyFont="1" applyFill="1" applyBorder="1" applyAlignment="1">
      <alignment horizontal="left" vertical="center" wrapText="1"/>
      <protection/>
    </xf>
    <xf numFmtId="0" fontId="12" fillId="0" borderId="0" xfId="35" applyFont="1" applyBorder="1" applyAlignment="1">
      <alignment vertical="top"/>
      <protection/>
    </xf>
    <xf numFmtId="0" fontId="14" fillId="0" borderId="0" xfId="35" applyFont="1" applyBorder="1" applyAlignment="1">
      <alignment horizontal="left" vertical="top"/>
      <protection/>
    </xf>
    <xf numFmtId="0" fontId="14" fillId="0" borderId="0" xfId="35" applyFont="1" applyBorder="1" applyAlignment="1">
      <alignment horizontal="left" vertical="top" wrapText="1"/>
      <protection/>
    </xf>
    <xf numFmtId="0" fontId="12" fillId="0" borderId="0" xfId="35" applyFont="1" applyBorder="1" applyAlignment="1">
      <alignment horizontal="left" vertical="top"/>
      <protection/>
    </xf>
    <xf numFmtId="0" fontId="14" fillId="0" borderId="0" xfId="41" applyFont="1" applyBorder="1" applyAlignment="1">
      <alignment horizontal="left" wrapText="1"/>
      <protection/>
    </xf>
    <xf numFmtId="2" fontId="14" fillId="0" borderId="0" xfId="35" applyNumberFormat="1" applyFont="1" applyBorder="1" applyAlignment="1">
      <alignment horizontal="left" vertical="top" wrapText="1"/>
      <protection/>
    </xf>
    <xf numFmtId="0" fontId="14" fillId="0" borderId="0" xfId="35" applyFont="1" applyBorder="1" applyAlignment="1">
      <alignment vertical="top"/>
      <protection/>
    </xf>
    <xf numFmtId="0" fontId="14" fillId="0" borderId="0" xfId="35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8" fillId="0" borderId="11" xfId="39" applyFont="1" applyBorder="1" applyAlignment="1">
      <alignment horizontal="right" vertical="top"/>
      <protection/>
    </xf>
    <xf numFmtId="0" fontId="8" fillId="0" borderId="11" xfId="39" applyFont="1" applyBorder="1" applyAlignment="1">
      <alignment horizontal="center" vertical="top" wrapText="1"/>
      <protection/>
    </xf>
    <xf numFmtId="0" fontId="8" fillId="0" borderId="11" xfId="39" applyFont="1" applyBorder="1" applyAlignment="1">
      <alignment vertical="top"/>
      <protection/>
    </xf>
    <xf numFmtId="0" fontId="7" fillId="0" borderId="11" xfId="39" applyFont="1" applyBorder="1" applyAlignment="1">
      <alignment vertical="top"/>
      <protection/>
    </xf>
    <xf numFmtId="0" fontId="8" fillId="0" borderId="11" xfId="0" applyFont="1" applyBorder="1" applyAlignment="1">
      <alignment vertical="top"/>
    </xf>
    <xf numFmtId="0" fontId="7" fillId="0" borderId="11" xfId="39" applyFont="1" applyBorder="1" applyAlignment="1">
      <alignment horizontal="left" vertical="top" wrapText="1"/>
      <protection/>
    </xf>
    <xf numFmtId="0" fontId="7" fillId="0" borderId="11" xfId="39" applyFont="1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3" fontId="7" fillId="0" borderId="0" xfId="39" applyNumberFormat="1" applyFont="1" applyBorder="1">
      <alignment/>
      <protection/>
    </xf>
    <xf numFmtId="3" fontId="8" fillId="0" borderId="0" xfId="39" applyNumberFormat="1" applyFont="1" applyBorder="1">
      <alignment/>
      <protection/>
    </xf>
    <xf numFmtId="0" fontId="7" fillId="0" borderId="0" xfId="39" applyFont="1" applyBorder="1">
      <alignment/>
      <protection/>
    </xf>
    <xf numFmtId="3" fontId="0" fillId="0" borderId="0" xfId="39" applyNumberFormat="1" applyFont="1" applyBorder="1">
      <alignment/>
      <protection/>
    </xf>
    <xf numFmtId="0" fontId="7" fillId="0" borderId="0" xfId="39" applyFont="1" applyBorder="1" applyAlignment="1" quotePrefix="1">
      <alignment horizontal="left" wrapText="1"/>
      <protection/>
    </xf>
    <xf numFmtId="188" fontId="8" fillId="0" borderId="0" xfId="42" applyNumberFormat="1" applyFont="1" applyFill="1" applyBorder="1" applyAlignment="1">
      <alignment horizontal="right"/>
      <protection/>
    </xf>
    <xf numFmtId="3" fontId="8" fillId="0" borderId="0" xfId="42" applyNumberFormat="1" applyFont="1" applyFill="1" applyBorder="1" applyAlignment="1">
      <alignment horizontal="right"/>
      <protection/>
    </xf>
    <xf numFmtId="3" fontId="56" fillId="33" borderId="0" xfId="33" applyNumberFormat="1" applyFont="1" applyFill="1" applyAlignment="1">
      <alignment horizontal="right"/>
    </xf>
    <xf numFmtId="188" fontId="7" fillId="0" borderId="11" xfId="42" applyNumberFormat="1" applyFont="1" applyFill="1" applyBorder="1" applyAlignment="1">
      <alignment horizontal="right"/>
      <protection/>
    </xf>
    <xf numFmtId="3" fontId="7" fillId="0" borderId="11" xfId="42" applyNumberFormat="1" applyFont="1" applyFill="1" applyBorder="1" applyAlignment="1">
      <alignment horizontal="right"/>
      <protection/>
    </xf>
    <xf numFmtId="3" fontId="0" fillId="0" borderId="11" xfId="39" applyNumberFormat="1" applyFont="1" applyBorder="1">
      <alignment/>
      <protection/>
    </xf>
    <xf numFmtId="188" fontId="56" fillId="33" borderId="0" xfId="42" applyNumberFormat="1" applyFont="1" applyFill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88" fontId="7" fillId="33" borderId="0" xfId="42" applyNumberFormat="1" applyFont="1" applyFill="1" applyAlignment="1">
      <alignment horizontal="right"/>
      <protection/>
    </xf>
    <xf numFmtId="188" fontId="57" fillId="0" borderId="12" xfId="42" applyNumberFormat="1" applyFont="1" applyFill="1" applyBorder="1" applyAlignment="1">
      <alignment vertical="center"/>
      <protection/>
    </xf>
    <xf numFmtId="3" fontId="8" fillId="0" borderId="11" xfId="39" applyNumberFormat="1" applyFont="1" applyBorder="1">
      <alignment/>
      <protection/>
    </xf>
    <xf numFmtId="0" fontId="6" fillId="0" borderId="0" xfId="63" applyFont="1">
      <alignment/>
      <protection/>
    </xf>
    <xf numFmtId="0" fontId="7" fillId="0" borderId="0" xfId="0" applyFont="1" applyAlignment="1">
      <alignment horizontal="left" vertical="center"/>
    </xf>
    <xf numFmtId="0" fontId="18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horizontal="center" vertical="center"/>
      <protection/>
    </xf>
    <xf numFmtId="0" fontId="18" fillId="34" borderId="0" xfId="0" applyFont="1" applyFill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197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56" fillId="33" borderId="0" xfId="42" applyNumberFormat="1" applyFont="1" applyFill="1" applyAlignment="1">
      <alignment horizontal="right"/>
      <protection/>
    </xf>
    <xf numFmtId="3" fontId="56" fillId="33" borderId="0" xfId="42" applyNumberFormat="1" applyFont="1" applyFill="1" applyAlignment="1">
      <alignment horizontal="right" wrapText="1"/>
      <protection/>
    </xf>
    <xf numFmtId="3" fontId="8" fillId="0" borderId="0" xfId="0" applyNumberFormat="1" applyFont="1" applyAlignment="1">
      <alignment horizontal="right"/>
    </xf>
    <xf numFmtId="3" fontId="56" fillId="33" borderId="16" xfId="33" applyNumberFormat="1" applyFont="1" applyFill="1" applyBorder="1" applyAlignment="1">
      <alignment horizontal="right"/>
    </xf>
    <xf numFmtId="188" fontId="7" fillId="33" borderId="0" xfId="70" applyNumberFormat="1" applyFont="1" applyFill="1" applyBorder="1" applyAlignment="1">
      <alignment/>
    </xf>
    <xf numFmtId="188" fontId="56" fillId="33" borderId="0" xfId="42" applyNumberFormat="1" applyFont="1" applyFill="1" applyAlignment="1">
      <alignment horizontal="right" vertical="center"/>
      <protection/>
    </xf>
    <xf numFmtId="3" fontId="7" fillId="0" borderId="11" xfId="39" applyNumberFormat="1" applyFont="1" applyBorder="1">
      <alignment/>
      <protection/>
    </xf>
    <xf numFmtId="0" fontId="8" fillId="0" borderId="11" xfId="35" applyFont="1" applyBorder="1" applyAlignment="1">
      <alignment vertical="top" wrapText="1"/>
      <protection/>
    </xf>
    <xf numFmtId="0" fontId="7" fillId="0" borderId="11" xfId="41" applyFont="1" applyFill="1" applyBorder="1" applyAlignment="1">
      <alignment/>
      <protection/>
    </xf>
    <xf numFmtId="0" fontId="7" fillId="0" borderId="11" xfId="35" applyFont="1" applyBorder="1" applyAlignment="1">
      <alignment horizontal="left" vertical="top"/>
      <protection/>
    </xf>
    <xf numFmtId="0" fontId="7" fillId="0" borderId="11" xfId="35" applyFont="1" applyBorder="1" applyAlignment="1">
      <alignment horizontal="left" wrapText="1"/>
      <protection/>
    </xf>
    <xf numFmtId="0" fontId="7" fillId="33" borderId="17" xfId="35" applyFont="1" applyFill="1" applyBorder="1" applyAlignment="1">
      <alignment horizontal="left" wrapText="1"/>
      <protection/>
    </xf>
    <xf numFmtId="0" fontId="8" fillId="0" borderId="11" xfId="35" applyFont="1" applyBorder="1" applyAlignment="1">
      <alignment horizontal="left" vertical="top"/>
      <protection/>
    </xf>
    <xf numFmtId="0" fontId="7" fillId="0" borderId="11" xfId="42" applyFont="1" applyFill="1" applyBorder="1" applyAlignment="1">
      <alignment wrapText="1"/>
      <protection/>
    </xf>
    <xf numFmtId="0" fontId="7" fillId="33" borderId="11" xfId="35" applyFont="1" applyFill="1" applyBorder="1" applyAlignment="1">
      <alignment horizontal="left" wrapText="1"/>
      <protection/>
    </xf>
    <xf numFmtId="2" fontId="7" fillId="33" borderId="11" xfId="35" applyNumberFormat="1" applyFont="1" applyFill="1" applyBorder="1" applyAlignment="1">
      <alignment horizontal="left" wrapText="1"/>
      <protection/>
    </xf>
    <xf numFmtId="0" fontId="7" fillId="0" borderId="18" xfId="35" applyFont="1" applyBorder="1" applyAlignment="1">
      <alignment horizontal="left"/>
      <protection/>
    </xf>
    <xf numFmtId="0" fontId="8" fillId="0" borderId="11" xfId="35" applyFont="1" applyBorder="1" applyAlignment="1">
      <alignment vertical="top"/>
      <protection/>
    </xf>
    <xf numFmtId="0" fontId="7" fillId="0" borderId="11" xfId="35" applyFont="1" applyBorder="1" applyAlignment="1">
      <alignment/>
      <protection/>
    </xf>
    <xf numFmtId="0" fontId="7" fillId="33" borderId="11" xfId="35" applyFont="1" applyFill="1" applyBorder="1" applyAlignment="1">
      <alignment/>
      <protection/>
    </xf>
    <xf numFmtId="0" fontId="7" fillId="0" borderId="11" xfId="35" applyFont="1" applyBorder="1" applyAlignment="1">
      <alignment vertical="top"/>
      <protection/>
    </xf>
    <xf numFmtId="0" fontId="7" fillId="0" borderId="18" xfId="35" applyFont="1" applyBorder="1" applyAlignment="1">
      <alignment/>
      <protection/>
    </xf>
    <xf numFmtId="0" fontId="7" fillId="33" borderId="19" xfId="35" applyFont="1" applyFill="1" applyBorder="1" applyAlignment="1">
      <alignment/>
      <protection/>
    </xf>
    <xf numFmtId="0" fontId="7" fillId="0" borderId="11" xfId="35" applyFont="1" applyBorder="1" applyAlignment="1">
      <alignment horizontal="left"/>
      <protection/>
    </xf>
    <xf numFmtId="0" fontId="7" fillId="0" borderId="11" xfId="35" applyFont="1" applyBorder="1" applyAlignment="1">
      <alignment vertical="top" wrapText="1"/>
      <protection/>
    </xf>
    <xf numFmtId="0" fontId="7" fillId="0" borderId="11" xfId="35" applyFont="1" applyBorder="1" applyAlignment="1">
      <alignment wrapText="1"/>
      <protection/>
    </xf>
    <xf numFmtId="0" fontId="8" fillId="0" borderId="11" xfId="35" applyFont="1" applyBorder="1" applyAlignment="1">
      <alignment/>
      <protection/>
    </xf>
    <xf numFmtId="188" fontId="8" fillId="0" borderId="11" xfId="36" applyNumberFormat="1" applyFont="1" applyFill="1" applyBorder="1" applyAlignment="1">
      <alignment/>
      <protection/>
    </xf>
    <xf numFmtId="188" fontId="7" fillId="0" borderId="11" xfId="35" applyNumberFormat="1" applyFont="1" applyFill="1" applyBorder="1" applyAlignment="1">
      <alignment/>
      <protection/>
    </xf>
    <xf numFmtId="188" fontId="8" fillId="0" borderId="20" xfId="36" applyNumberFormat="1" applyFont="1" applyFill="1" applyBorder="1" applyAlignment="1">
      <alignment/>
      <protection/>
    </xf>
    <xf numFmtId="188" fontId="8" fillId="33" borderId="20" xfId="36" applyNumberFormat="1" applyFont="1" applyFill="1" applyBorder="1" applyAlignment="1">
      <alignment/>
      <protection/>
    </xf>
    <xf numFmtId="188" fontId="8" fillId="0" borderId="19" xfId="35" applyNumberFormat="1" applyFont="1" applyFill="1" applyBorder="1" applyAlignment="1">
      <alignment/>
      <protection/>
    </xf>
    <xf numFmtId="188" fontId="7" fillId="0" borderId="20" xfId="35" applyNumberFormat="1" applyFont="1" applyFill="1" applyBorder="1" applyAlignment="1">
      <alignment/>
      <protection/>
    </xf>
    <xf numFmtId="188" fontId="8" fillId="0" borderId="19" xfId="35" applyNumberFormat="1" applyFont="1" applyFill="1" applyBorder="1" applyAlignment="1">
      <alignment horizontal="right"/>
      <protection/>
    </xf>
    <xf numFmtId="188" fontId="8" fillId="0" borderId="11" xfId="35" applyNumberFormat="1" applyFont="1" applyFill="1" applyBorder="1" applyAlignment="1">
      <alignment horizontal="right"/>
      <protection/>
    </xf>
    <xf numFmtId="0" fontId="7" fillId="0" borderId="0" xfId="35" applyFont="1" applyBorder="1" applyAlignment="1">
      <alignment vertical="top" wrapText="1"/>
      <protection/>
    </xf>
    <xf numFmtId="0" fontId="7" fillId="0" borderId="0" xfId="35" applyFont="1" applyBorder="1" applyAlignment="1">
      <alignment vertical="top"/>
      <protection/>
    </xf>
    <xf numFmtId="0" fontId="22" fillId="0" borderId="0" xfId="0" applyFont="1" applyAlignment="1">
      <alignment/>
    </xf>
    <xf numFmtId="188" fontId="0" fillId="0" borderId="11" xfId="36" applyNumberFormat="1" applyFont="1" applyFill="1" applyBorder="1" applyAlignment="1">
      <alignment/>
      <protection/>
    </xf>
    <xf numFmtId="188" fontId="0" fillId="0" borderId="21" xfId="36" applyNumberFormat="1" applyFont="1" applyFill="1" applyBorder="1" applyAlignment="1">
      <alignment/>
      <protection/>
    </xf>
    <xf numFmtId="188" fontId="0" fillId="33" borderId="11" xfId="36" applyNumberFormat="1" applyFont="1" applyFill="1" applyBorder="1" applyAlignment="1">
      <alignment/>
      <protection/>
    </xf>
    <xf numFmtId="188" fontId="0" fillId="0" borderId="18" xfId="36" applyNumberFormat="1" applyFont="1" applyFill="1" applyBorder="1" applyAlignment="1">
      <alignment/>
      <protection/>
    </xf>
    <xf numFmtId="188" fontId="8" fillId="33" borderId="18" xfId="36" applyNumberFormat="1" applyFont="1" applyFill="1" applyBorder="1" applyAlignment="1">
      <alignment/>
      <protection/>
    </xf>
    <xf numFmtId="188" fontId="8" fillId="33" borderId="22" xfId="36" applyNumberFormat="1" applyFont="1" applyFill="1" applyBorder="1" applyAlignment="1">
      <alignment/>
      <protection/>
    </xf>
    <xf numFmtId="188" fontId="8" fillId="33" borderId="11" xfId="36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33" borderId="11" xfId="0" applyFont="1" applyFill="1" applyBorder="1" applyAlignment="1">
      <alignment horizontal="justify" vertical="center" wrapText="1"/>
    </xf>
    <xf numFmtId="188" fontId="8" fillId="0" borderId="11" xfId="0" applyNumberFormat="1" applyFont="1" applyBorder="1" applyAlignment="1">
      <alignment/>
    </xf>
    <xf numFmtId="0" fontId="7" fillId="0" borderId="11" xfId="36" applyFont="1" applyBorder="1" applyAlignment="1">
      <alignment horizontal="left" vertical="top"/>
      <protection/>
    </xf>
    <xf numFmtId="188" fontId="0" fillId="33" borderId="11" xfId="36" applyNumberFormat="1" applyFont="1" applyFill="1" applyBorder="1" applyAlignment="1">
      <alignment horizontal="right"/>
      <protection/>
    </xf>
    <xf numFmtId="188" fontId="0" fillId="33" borderId="18" xfId="36" applyNumberFormat="1" applyFont="1" applyFill="1" applyBorder="1" applyAlignment="1">
      <alignment/>
      <protection/>
    </xf>
    <xf numFmtId="188" fontId="0" fillId="33" borderId="18" xfId="36" applyNumberFormat="1" applyFont="1" applyFill="1" applyBorder="1" applyAlignment="1">
      <alignment horizontal="right"/>
      <protection/>
    </xf>
    <xf numFmtId="3" fontId="8" fillId="0" borderId="11" xfId="0" applyNumberFormat="1" applyFont="1" applyBorder="1" applyAlignment="1">
      <alignment/>
    </xf>
    <xf numFmtId="197" fontId="7" fillId="34" borderId="23" xfId="0" applyNumberFormat="1" applyFont="1" applyFill="1" applyBorder="1" applyAlignment="1" applyProtection="1">
      <alignment horizontal="center" vertical="center"/>
      <protection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18" fillId="34" borderId="24" xfId="0" applyNumberFormat="1" applyFont="1" applyFill="1" applyBorder="1" applyAlignment="1" applyProtection="1">
      <alignment horizontal="center" vertical="center" wrapText="1"/>
      <protection/>
    </xf>
    <xf numFmtId="200" fontId="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39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21" fillId="34" borderId="0" xfId="0" applyFont="1" applyFill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CAP" xfId="39"/>
    <cellStyle name="Normal_JSCB Kyrgyzstan_2005_TB" xfId="40"/>
    <cellStyle name="Normal_Worksheet in   Fs" xfId="41"/>
    <cellStyle name="Normal_Worksheet in (C) 2243 IAS Transformation schedule 2003 &amp; Notes to FS - info for Memo" xfId="42"/>
    <cellStyle name="Normal_Worksheet in TB LS Blank Leadsheet Excel Template - Used by Trial Balance to Create Leadsheets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4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0" sqref="A10"/>
    </sheetView>
  </sheetViews>
  <sheetFormatPr defaultColWidth="9.140625" defaultRowHeight="12.75"/>
  <cols>
    <col min="1" max="1" width="61.00390625" style="23" bestFit="1" customWidth="1"/>
    <col min="2" max="2" width="20.57421875" style="18" customWidth="1"/>
    <col min="3" max="3" width="23.00390625" style="18" customWidth="1"/>
    <col min="4" max="4" width="25.57421875" style="27" bestFit="1" customWidth="1"/>
    <col min="5" max="5" width="13.7109375" style="27" customWidth="1"/>
    <col min="6" max="6" width="11.00390625" style="23" bestFit="1" customWidth="1"/>
    <col min="7" max="7" width="11.57421875" style="23" bestFit="1" customWidth="1"/>
    <col min="8" max="16384" width="9.140625" style="23" customWidth="1"/>
  </cols>
  <sheetData>
    <row r="1" spans="1:4" ht="14.25">
      <c r="A1" s="213" t="s">
        <v>200</v>
      </c>
      <c r="B1" s="214"/>
      <c r="C1" s="214"/>
      <c r="D1" s="215"/>
    </row>
    <row r="2" spans="1:5" ht="15" thickBot="1">
      <c r="A2" s="216"/>
      <c r="B2" s="216"/>
      <c r="C2" s="216"/>
      <c r="D2" s="217"/>
      <c r="E2" s="10"/>
    </row>
    <row r="3" spans="4:5" ht="15">
      <c r="D3" s="22"/>
      <c r="E3" s="22"/>
    </row>
    <row r="4" spans="1:5" ht="12.75" customHeight="1">
      <c r="A4" s="1"/>
      <c r="B4" s="2"/>
      <c r="C4" s="37"/>
      <c r="D4" s="2"/>
      <c r="E4" s="28"/>
    </row>
    <row r="5" spans="1:5" ht="15">
      <c r="A5" s="11"/>
      <c r="B5" s="12" t="s">
        <v>164</v>
      </c>
      <c r="C5" s="12" t="s">
        <v>165</v>
      </c>
      <c r="D5" s="12" t="s">
        <v>166</v>
      </c>
      <c r="E5" s="12"/>
    </row>
    <row r="6" spans="1:4" ht="15.75" thickBot="1">
      <c r="A6" s="38" t="s">
        <v>3</v>
      </c>
      <c r="B6" s="4" t="s">
        <v>2</v>
      </c>
      <c r="C6" s="4" t="s">
        <v>2</v>
      </c>
      <c r="D6" s="4" t="s">
        <v>2</v>
      </c>
    </row>
    <row r="7" spans="2:4" ht="15">
      <c r="B7" s="12"/>
      <c r="C7" s="12"/>
      <c r="D7" s="12"/>
    </row>
    <row r="8" spans="1:4" ht="15">
      <c r="A8" s="29" t="s">
        <v>66</v>
      </c>
      <c r="B8" s="59"/>
      <c r="C8" s="59"/>
      <c r="D8" s="36"/>
    </row>
    <row r="9" spans="1:4" ht="14.25">
      <c r="A9" s="13" t="s">
        <v>4</v>
      </c>
      <c r="B9" s="102">
        <f>3054836+2710</f>
        <v>3057546</v>
      </c>
      <c r="C9" s="102">
        <v>1847934</v>
      </c>
      <c r="D9" s="102">
        <v>2393222</v>
      </c>
    </row>
    <row r="10" spans="1:4" ht="14.25">
      <c r="A10" s="23" t="s">
        <v>5</v>
      </c>
      <c r="B10" s="102">
        <v>861251</v>
      </c>
      <c r="C10" s="102">
        <v>678767</v>
      </c>
      <c r="D10" s="102">
        <v>630835</v>
      </c>
    </row>
    <row r="11" spans="1:4" ht="14.25">
      <c r="A11" s="23" t="s">
        <v>6</v>
      </c>
      <c r="B11" s="102">
        <v>269174</v>
      </c>
      <c r="C11" s="102">
        <v>310522</v>
      </c>
      <c r="D11" s="102">
        <v>148079</v>
      </c>
    </row>
    <row r="12" spans="1:4" ht="14.25">
      <c r="A12" s="23" t="s">
        <v>152</v>
      </c>
      <c r="B12" s="106">
        <v>-4911</v>
      </c>
      <c r="C12" s="106">
        <v>-4804</v>
      </c>
      <c r="D12" s="106">
        <v>-4912</v>
      </c>
    </row>
    <row r="13" spans="1:5" s="26" customFormat="1" ht="15">
      <c r="A13" s="26" t="s">
        <v>153</v>
      </c>
      <c r="B13" s="45">
        <f>SUM(B11:B12)</f>
        <v>264263</v>
      </c>
      <c r="C13" s="45">
        <f>C11+C12</f>
        <v>305718</v>
      </c>
      <c r="D13" s="45">
        <f>SUM(D11:D12)</f>
        <v>143167</v>
      </c>
      <c r="E13" s="22"/>
    </row>
    <row r="14" spans="1:4" ht="15">
      <c r="A14" s="29" t="s">
        <v>7</v>
      </c>
      <c r="B14" s="44">
        <f>B9+B10+B13</f>
        <v>4183060</v>
      </c>
      <c r="C14" s="44">
        <f>C9+C10+C13</f>
        <v>2832419</v>
      </c>
      <c r="D14" s="44">
        <f>D9+D10+D13</f>
        <v>3167224</v>
      </c>
    </row>
    <row r="15" spans="1:4" ht="14.25">
      <c r="A15" s="13" t="s">
        <v>67</v>
      </c>
      <c r="B15" s="137">
        <v>999748</v>
      </c>
      <c r="C15" s="137">
        <v>1481844</v>
      </c>
      <c r="D15" s="137">
        <v>1326269</v>
      </c>
    </row>
    <row r="16" spans="1:4" ht="28.5">
      <c r="A16" s="13" t="s">
        <v>68</v>
      </c>
      <c r="B16" s="102">
        <v>74276</v>
      </c>
      <c r="C16" s="102">
        <v>32905</v>
      </c>
      <c r="D16" s="102">
        <v>55372</v>
      </c>
    </row>
    <row r="17" spans="1:4" ht="28.5">
      <c r="A17" s="13" t="s">
        <v>69</v>
      </c>
      <c r="B17" s="102">
        <v>346877</v>
      </c>
      <c r="C17" s="102">
        <v>266241</v>
      </c>
      <c r="D17" s="102">
        <v>364723</v>
      </c>
    </row>
    <row r="18" spans="1:7" ht="14.25">
      <c r="A18" s="23" t="s">
        <v>70</v>
      </c>
      <c r="B18" s="106">
        <v>-6883</v>
      </c>
      <c r="C18" s="106">
        <v>0</v>
      </c>
      <c r="D18" s="106">
        <v>0</v>
      </c>
      <c r="G18" s="25"/>
    </row>
    <row r="19" spans="1:7" ht="30">
      <c r="A19" s="29" t="s">
        <v>71</v>
      </c>
      <c r="B19" s="44">
        <f>B17+B18</f>
        <v>339994</v>
      </c>
      <c r="C19" s="44">
        <f>C17+C18</f>
        <v>266241</v>
      </c>
      <c r="D19" s="44">
        <f>D17+D18</f>
        <v>364723</v>
      </c>
      <c r="G19" s="25"/>
    </row>
    <row r="20" spans="1:7" ht="14.25">
      <c r="A20" s="32" t="s">
        <v>72</v>
      </c>
      <c r="B20" s="102">
        <v>8414840</v>
      </c>
      <c r="C20" s="102">
        <v>7116946</v>
      </c>
      <c r="D20" s="102">
        <v>7077416</v>
      </c>
      <c r="G20" s="25"/>
    </row>
    <row r="21" spans="1:7" ht="14.25">
      <c r="A21" s="23" t="s">
        <v>70</v>
      </c>
      <c r="B21" s="106">
        <v>-512869</v>
      </c>
      <c r="C21" s="106">
        <v>-362873</v>
      </c>
      <c r="D21" s="106">
        <v>-345682</v>
      </c>
      <c r="G21" s="25"/>
    </row>
    <row r="22" spans="1:7" ht="14.25">
      <c r="A22" s="23" t="s">
        <v>167</v>
      </c>
      <c r="B22" s="106">
        <v>-2668</v>
      </c>
      <c r="C22" s="106">
        <v>0</v>
      </c>
      <c r="D22" s="106">
        <v>-3413</v>
      </c>
      <c r="G22" s="25"/>
    </row>
    <row r="23" spans="1:7" ht="15">
      <c r="A23" s="55" t="s">
        <v>73</v>
      </c>
      <c r="B23" s="45">
        <f>B20+B21+B22</f>
        <v>7899303</v>
      </c>
      <c r="C23" s="45">
        <f>C20+C21</f>
        <v>6754073</v>
      </c>
      <c r="D23" s="45">
        <f>D20+D21+D22</f>
        <v>6728321</v>
      </c>
      <c r="G23" s="25"/>
    </row>
    <row r="24" spans="1:4" ht="15">
      <c r="A24" s="55" t="s">
        <v>8</v>
      </c>
      <c r="B24" s="44">
        <f>B19+B23</f>
        <v>8239297</v>
      </c>
      <c r="C24" s="44">
        <f>C19+C23</f>
        <v>7020314</v>
      </c>
      <c r="D24" s="44">
        <f>D19+D23</f>
        <v>7093044</v>
      </c>
    </row>
    <row r="25" spans="1:4" ht="57.75" customHeight="1">
      <c r="A25" s="13" t="s">
        <v>10</v>
      </c>
      <c r="B25" s="106">
        <v>536</v>
      </c>
      <c r="C25" s="106">
        <v>0</v>
      </c>
      <c r="D25" s="106">
        <v>17274</v>
      </c>
    </row>
    <row r="26" spans="1:4" ht="13.5" customHeight="1">
      <c r="A26" s="56" t="s">
        <v>11</v>
      </c>
      <c r="B26" s="106">
        <v>0</v>
      </c>
      <c r="C26" s="106"/>
      <c r="D26" s="106">
        <v>0</v>
      </c>
    </row>
    <row r="27" spans="1:6" ht="15">
      <c r="A27" s="23" t="s">
        <v>12</v>
      </c>
      <c r="B27" s="102">
        <v>541225</v>
      </c>
      <c r="C27" s="102">
        <v>572573</v>
      </c>
      <c r="D27" s="102">
        <v>664069</v>
      </c>
      <c r="E27" s="14"/>
      <c r="F27" s="25"/>
    </row>
    <row r="28" spans="1:6" ht="15">
      <c r="A28" s="23" t="s">
        <v>13</v>
      </c>
      <c r="B28" s="102">
        <v>584389</v>
      </c>
      <c r="C28" s="102">
        <v>429003</v>
      </c>
      <c r="D28" s="102">
        <v>391346</v>
      </c>
      <c r="E28" s="14"/>
      <c r="F28" s="25"/>
    </row>
    <row r="29" spans="1:4" ht="14.25">
      <c r="A29" s="13"/>
      <c r="B29" s="46"/>
      <c r="C29" s="47"/>
      <c r="D29" s="46"/>
    </row>
    <row r="30" spans="1:4" ht="15.75" thickBot="1">
      <c r="A30" s="29" t="s">
        <v>14</v>
      </c>
      <c r="B30" s="48">
        <f>B14+B15+B16+B24+B25+B26+B27+B28</f>
        <v>14622531</v>
      </c>
      <c r="C30" s="48">
        <f>C14+C15+C16+C24+C25+C26+C27+C28</f>
        <v>12369058</v>
      </c>
      <c r="D30" s="48">
        <f>D14+D15+D16+D24+D25+D26+D27+D28</f>
        <v>12714598</v>
      </c>
    </row>
    <row r="31" spans="1:4" ht="15.75" thickTop="1">
      <c r="A31" s="29"/>
      <c r="B31" s="49"/>
      <c r="C31" s="47"/>
      <c r="D31" s="47"/>
    </row>
    <row r="32" spans="1:4" ht="15">
      <c r="A32" s="29" t="s">
        <v>74</v>
      </c>
      <c r="B32" s="50"/>
      <c r="C32" s="47"/>
      <c r="D32" s="47"/>
    </row>
    <row r="33" spans="1:4" ht="14.25">
      <c r="A33" s="13" t="s">
        <v>75</v>
      </c>
      <c r="B33" s="43"/>
      <c r="C33" s="43"/>
      <c r="D33" s="43"/>
    </row>
    <row r="34" spans="1:4" ht="28.5">
      <c r="A34" s="57" t="s">
        <v>76</v>
      </c>
      <c r="B34" s="102">
        <v>490550</v>
      </c>
      <c r="C34" s="102">
        <v>690706</v>
      </c>
      <c r="D34" s="102">
        <v>884705</v>
      </c>
    </row>
    <row r="35" spans="1:4" ht="14.25">
      <c r="A35" s="23" t="s">
        <v>77</v>
      </c>
      <c r="B35" s="138">
        <v>9984739</v>
      </c>
      <c r="C35" s="138">
        <v>8214053</v>
      </c>
      <c r="D35" s="138">
        <v>8359576</v>
      </c>
    </row>
    <row r="36" spans="1:4" ht="14.25">
      <c r="A36" s="23" t="s">
        <v>78</v>
      </c>
      <c r="B36" s="102">
        <v>1417553</v>
      </c>
      <c r="C36" s="102">
        <v>1387331</v>
      </c>
      <c r="D36" s="102">
        <v>1341147</v>
      </c>
    </row>
    <row r="37" spans="1:4" ht="14.25">
      <c r="A37" s="23" t="s">
        <v>79</v>
      </c>
      <c r="B37" s="102">
        <v>1730</v>
      </c>
      <c r="C37" s="102">
        <v>2331</v>
      </c>
      <c r="D37" s="102">
        <v>443</v>
      </c>
    </row>
    <row r="38" spans="1:5" ht="15">
      <c r="A38" s="23" t="s">
        <v>15</v>
      </c>
      <c r="B38" s="102">
        <v>17152</v>
      </c>
      <c r="C38" s="102">
        <v>15955</v>
      </c>
      <c r="D38" s="102">
        <v>14455</v>
      </c>
      <c r="E38" s="14"/>
    </row>
    <row r="39" spans="1:4" ht="57">
      <c r="A39" s="13" t="s">
        <v>10</v>
      </c>
      <c r="B39" s="142">
        <f>135840+536</f>
        <v>136376</v>
      </c>
      <c r="C39" s="142">
        <v>27707</v>
      </c>
      <c r="D39" s="142">
        <v>18423</v>
      </c>
    </row>
    <row r="40" spans="1:4" ht="14.25">
      <c r="A40" s="13" t="s">
        <v>154</v>
      </c>
      <c r="B40" s="142">
        <v>0</v>
      </c>
      <c r="C40" s="142">
        <v>0</v>
      </c>
      <c r="D40" s="142">
        <v>0</v>
      </c>
    </row>
    <row r="41" spans="1:4" ht="12.75" customHeight="1">
      <c r="A41" s="23" t="s">
        <v>16</v>
      </c>
      <c r="B41" s="102">
        <v>652134.097094073</v>
      </c>
      <c r="C41" s="102">
        <v>375183</v>
      </c>
      <c r="D41" s="102">
        <v>336070</v>
      </c>
    </row>
    <row r="42" spans="1:4" ht="14.25">
      <c r="A42" s="30"/>
      <c r="B42" s="46"/>
      <c r="C42" s="47"/>
      <c r="D42" s="47"/>
    </row>
    <row r="43" spans="1:4" ht="15">
      <c r="A43" s="29" t="s">
        <v>17</v>
      </c>
      <c r="B43" s="51">
        <f>SUM(B34:B41)</f>
        <v>12700234.097094074</v>
      </c>
      <c r="C43" s="51">
        <f>SUM(C34:C41)</f>
        <v>10713266</v>
      </c>
      <c r="D43" s="51">
        <f>SUM(D34:D41)</f>
        <v>10954819</v>
      </c>
    </row>
    <row r="44" spans="1:4" ht="14.25">
      <c r="A44" s="13"/>
      <c r="B44" s="50"/>
      <c r="C44" s="47"/>
      <c r="D44" s="47"/>
    </row>
    <row r="45" spans="1:4" ht="15">
      <c r="A45" s="13" t="s">
        <v>1</v>
      </c>
      <c r="B45" s="139"/>
      <c r="C45" s="43"/>
      <c r="D45" s="43"/>
    </row>
    <row r="46" spans="1:4" ht="14.25">
      <c r="A46" s="13" t="s">
        <v>18</v>
      </c>
      <c r="B46" s="102">
        <v>1503473.795</v>
      </c>
      <c r="C46" s="102">
        <v>1301658</v>
      </c>
      <c r="D46" s="102">
        <v>1301658</v>
      </c>
    </row>
    <row r="47" spans="1:4" ht="14.25">
      <c r="A47" s="115" t="s">
        <v>126</v>
      </c>
      <c r="B47" s="142">
        <v>0</v>
      </c>
      <c r="C47" s="142">
        <v>0</v>
      </c>
      <c r="D47" s="142">
        <v>0</v>
      </c>
    </row>
    <row r="48" spans="1:5" ht="15">
      <c r="A48" s="23" t="s">
        <v>19</v>
      </c>
      <c r="B48" s="140">
        <v>418823</v>
      </c>
      <c r="C48" s="140">
        <v>354134</v>
      </c>
      <c r="D48" s="140">
        <v>458121</v>
      </c>
      <c r="E48" s="16"/>
    </row>
    <row r="49" spans="1:5" ht="15">
      <c r="A49" s="13"/>
      <c r="B49" s="52"/>
      <c r="C49" s="47"/>
      <c r="D49" s="47"/>
      <c r="E49" s="16"/>
    </row>
    <row r="50" spans="1:5" ht="15">
      <c r="A50" s="31" t="s">
        <v>80</v>
      </c>
      <c r="B50" s="53">
        <f>SUM(B46:B48)</f>
        <v>1922296.795</v>
      </c>
      <c r="C50" s="53">
        <f>SUM(C46:C48)</f>
        <v>1655792</v>
      </c>
      <c r="D50" s="53">
        <f>SUM(D46:D48)</f>
        <v>1759779</v>
      </c>
      <c r="E50" s="14"/>
    </row>
    <row r="51" spans="1:5" ht="15">
      <c r="A51" s="31"/>
      <c r="B51" s="53"/>
      <c r="C51" s="47"/>
      <c r="D51" s="47"/>
      <c r="E51" s="15"/>
    </row>
    <row r="52" spans="1:4" ht="15.75" thickBot="1">
      <c r="A52" s="58" t="s">
        <v>20</v>
      </c>
      <c r="B52" s="54">
        <f>B43+B50</f>
        <v>14622530.892094074</v>
      </c>
      <c r="C52" s="54">
        <f>C43+C50</f>
        <v>12369058</v>
      </c>
      <c r="D52" s="54">
        <f>D43+D50</f>
        <v>12714598</v>
      </c>
    </row>
    <row r="53" ht="15" thickTop="1"/>
    <row r="55" spans="1:3" ht="14.25">
      <c r="A55" s="119" t="s">
        <v>91</v>
      </c>
      <c r="B55" s="23"/>
      <c r="C55" s="23" t="s">
        <v>0</v>
      </c>
    </row>
    <row r="56" spans="1:3" ht="14.25">
      <c r="A56" s="39"/>
      <c r="B56" s="23"/>
      <c r="C56" s="21"/>
    </row>
    <row r="57" spans="1:3" ht="14.25">
      <c r="A57" s="39"/>
      <c r="B57" s="23"/>
      <c r="C57" s="21"/>
    </row>
    <row r="58" spans="1:3" ht="14.25">
      <c r="A58" s="39" t="s">
        <v>21</v>
      </c>
      <c r="B58" s="23"/>
      <c r="C58" s="21" t="s">
        <v>22</v>
      </c>
    </row>
    <row r="59" spans="2:3" ht="14.25">
      <c r="B59" s="17"/>
      <c r="C59" s="1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3.7109375" style="23" bestFit="1" customWidth="1"/>
    <col min="2" max="2" width="20.57421875" style="23" customWidth="1"/>
    <col min="3" max="3" width="23.421875" style="23" customWidth="1"/>
    <col min="4" max="4" width="23.00390625" style="23" customWidth="1"/>
    <col min="5" max="5" width="9.140625" style="23" customWidth="1"/>
    <col min="6" max="6" width="55.00390625" style="23" customWidth="1"/>
    <col min="7" max="16384" width="9.140625" style="23" customWidth="1"/>
  </cols>
  <sheetData>
    <row r="1" spans="1:4" ht="15">
      <c r="A1" s="199"/>
      <c r="B1" s="200"/>
      <c r="C1" s="200"/>
      <c r="D1" s="201"/>
    </row>
    <row r="2" spans="1:4" ht="15">
      <c r="A2" s="199" t="s">
        <v>199</v>
      </c>
      <c r="B2" s="201"/>
      <c r="C2" s="201"/>
      <c r="D2" s="201"/>
    </row>
    <row r="4" spans="1:4" ht="15">
      <c r="A4" s="1"/>
      <c r="B4" s="2"/>
      <c r="C4" s="2"/>
      <c r="D4" s="37"/>
    </row>
    <row r="5" spans="1:3" ht="15">
      <c r="A5" s="1"/>
      <c r="B5" s="12" t="s">
        <v>164</v>
      </c>
      <c r="C5" s="12" t="s">
        <v>160</v>
      </c>
    </row>
    <row r="6" spans="1:3" ht="15.75" thickBot="1">
      <c r="A6" s="3"/>
      <c r="B6" s="4" t="s">
        <v>2</v>
      </c>
      <c r="C6" s="4" t="s">
        <v>2</v>
      </c>
    </row>
    <row r="7" spans="1:3" ht="14.25">
      <c r="A7" s="3"/>
      <c r="B7" s="3"/>
      <c r="C7" s="3"/>
    </row>
    <row r="8" spans="1:5" ht="14.25">
      <c r="A8" s="23" t="s">
        <v>23</v>
      </c>
      <c r="B8" s="120">
        <v>1017625</v>
      </c>
      <c r="C8" s="120">
        <v>944433</v>
      </c>
      <c r="E8" s="3"/>
    </row>
    <row r="9" spans="1:5" ht="14.25">
      <c r="A9" s="23" t="s">
        <v>24</v>
      </c>
      <c r="B9" s="120">
        <v>-271683</v>
      </c>
      <c r="C9" s="120">
        <v>-283206</v>
      </c>
      <c r="E9" s="3"/>
    </row>
    <row r="10" spans="1:5" ht="28.5">
      <c r="A10" s="33" t="s">
        <v>81</v>
      </c>
      <c r="B10" s="62">
        <f>SUM(B8:B9)</f>
        <v>745942</v>
      </c>
      <c r="C10" s="62">
        <f>SUM(C8:C9)</f>
        <v>661227</v>
      </c>
      <c r="E10" s="33"/>
    </row>
    <row r="11" spans="1:5" ht="28.5">
      <c r="A11" s="33" t="s">
        <v>82</v>
      </c>
      <c r="B11" s="106">
        <v>-148441</v>
      </c>
      <c r="C11" s="106">
        <v>55714</v>
      </c>
      <c r="E11" s="33"/>
    </row>
    <row r="12" spans="1:5" ht="15">
      <c r="A12" s="26" t="s">
        <v>25</v>
      </c>
      <c r="B12" s="63">
        <f>B10+B11</f>
        <v>597501</v>
      </c>
      <c r="C12" s="63">
        <f>C10+C11</f>
        <v>716941</v>
      </c>
      <c r="E12" s="5"/>
    </row>
    <row r="13" spans="1:5" ht="18">
      <c r="A13" s="6"/>
      <c r="B13" s="64"/>
      <c r="C13" s="65"/>
      <c r="E13" s="6"/>
    </row>
    <row r="14" spans="1:5" ht="14.25">
      <c r="A14" s="23" t="s">
        <v>32</v>
      </c>
      <c r="B14" s="120">
        <v>316367</v>
      </c>
      <c r="C14" s="120">
        <v>281179</v>
      </c>
      <c r="E14" s="7"/>
    </row>
    <row r="15" spans="1:5" ht="14.25">
      <c r="A15" s="23" t="s">
        <v>33</v>
      </c>
      <c r="B15" s="106">
        <v>-66408</v>
      </c>
      <c r="C15" s="106">
        <v>-44853</v>
      </c>
      <c r="E15" s="7"/>
    </row>
    <row r="16" spans="1:5" ht="14.25">
      <c r="A16" s="23" t="s">
        <v>26</v>
      </c>
      <c r="B16" s="106">
        <v>229113</v>
      </c>
      <c r="C16" s="106">
        <v>129986</v>
      </c>
      <c r="E16" s="6"/>
    </row>
    <row r="17" spans="1:5" ht="14.25">
      <c r="A17" s="34" t="s">
        <v>27</v>
      </c>
      <c r="B17" s="106">
        <v>2756</v>
      </c>
      <c r="C17" s="106">
        <v>1504</v>
      </c>
      <c r="E17" s="6"/>
    </row>
    <row r="18" spans="1:5" ht="18.75" customHeight="1">
      <c r="A18" s="5" t="s">
        <v>83</v>
      </c>
      <c r="B18" s="66">
        <f>SUM(B14:B17)</f>
        <v>481828</v>
      </c>
      <c r="C18" s="66">
        <f>SUM(C14:C17)</f>
        <v>367816</v>
      </c>
      <c r="E18" s="5"/>
    </row>
    <row r="19" spans="2:5" ht="14.25">
      <c r="B19" s="67"/>
      <c r="C19" s="60"/>
      <c r="E19" s="6"/>
    </row>
    <row r="20" spans="1:5" ht="14.25">
      <c r="A20" s="23" t="s">
        <v>84</v>
      </c>
      <c r="B20" s="106">
        <f>B12+B18</f>
        <v>1079329</v>
      </c>
      <c r="C20" s="106">
        <v>1084757</v>
      </c>
      <c r="E20" s="8"/>
    </row>
    <row r="21" spans="1:5" ht="17.25" customHeight="1">
      <c r="A21" s="9" t="s">
        <v>28</v>
      </c>
      <c r="B21" s="106">
        <v>-874327</v>
      </c>
      <c r="C21" s="106">
        <v>-905161</v>
      </c>
      <c r="E21" s="9"/>
    </row>
    <row r="22" spans="1:5" ht="17.25" customHeight="1" thickBot="1">
      <c r="A22" s="75" t="s">
        <v>88</v>
      </c>
      <c r="B22" s="121">
        <f>B20+B21</f>
        <v>205002</v>
      </c>
      <c r="C22" s="121">
        <f>C20+C21</f>
        <v>179596</v>
      </c>
      <c r="E22" s="75"/>
    </row>
    <row r="23" spans="2:5" ht="15.75" thickTop="1">
      <c r="B23" s="69"/>
      <c r="C23" s="69"/>
      <c r="D23" s="25"/>
      <c r="E23" s="75"/>
    </row>
    <row r="24" spans="1:5" ht="28.5">
      <c r="A24" s="34" t="s">
        <v>168</v>
      </c>
      <c r="B24" s="106">
        <v>3728</v>
      </c>
      <c r="C24" s="106">
        <v>-24012</v>
      </c>
      <c r="D24" s="25"/>
      <c r="E24" s="34"/>
    </row>
    <row r="25" spans="2:5" ht="14.25">
      <c r="B25" s="61"/>
      <c r="C25" s="68"/>
      <c r="D25" s="25"/>
      <c r="E25" s="9"/>
    </row>
    <row r="26" spans="1:5" ht="15.75" thickBot="1">
      <c r="A26" s="24" t="s">
        <v>85</v>
      </c>
      <c r="B26" s="70">
        <f>B22+B24</f>
        <v>208730</v>
      </c>
      <c r="C26" s="70">
        <f>C22+C24</f>
        <v>155584</v>
      </c>
      <c r="E26" s="24"/>
    </row>
    <row r="27" spans="2:5" ht="15.75" thickTop="1">
      <c r="B27" s="71"/>
      <c r="C27" s="60"/>
      <c r="E27" s="24"/>
    </row>
    <row r="28" spans="1:5" ht="14.25">
      <c r="A28" s="23" t="s">
        <v>29</v>
      </c>
      <c r="B28" s="141">
        <v>-21683</v>
      </c>
      <c r="C28" s="141">
        <v>-14381</v>
      </c>
      <c r="E28" s="76"/>
    </row>
    <row r="29" spans="1:5" ht="15.75" thickBot="1">
      <c r="A29" s="26" t="s">
        <v>86</v>
      </c>
      <c r="B29" s="72">
        <f>B28+B26</f>
        <v>187047</v>
      </c>
      <c r="C29" s="72">
        <f>C28+C26</f>
        <v>141203</v>
      </c>
      <c r="E29" s="26"/>
    </row>
    <row r="30" spans="1:5" ht="15.75" thickTop="1">
      <c r="A30" s="26"/>
      <c r="B30" s="73"/>
      <c r="C30" s="71"/>
      <c r="E30" s="26"/>
    </row>
    <row r="31" spans="1:5" ht="15.75" thickBot="1">
      <c r="A31" s="26" t="s">
        <v>30</v>
      </c>
      <c r="B31" s="72">
        <f>B29</f>
        <v>187047</v>
      </c>
      <c r="C31" s="72">
        <f>C29</f>
        <v>141203</v>
      </c>
      <c r="E31" s="26"/>
    </row>
    <row r="32" spans="1:5" ht="15.75" thickTop="1">
      <c r="A32" s="26" t="s">
        <v>87</v>
      </c>
      <c r="B32" s="74">
        <f>B31/300694759*1000</f>
        <v>0.6220494185600356</v>
      </c>
      <c r="C32" s="74">
        <f>C31/260331650*1000</f>
        <v>0.5423965929613246</v>
      </c>
      <c r="E32" s="26"/>
    </row>
    <row r="33" spans="1:4" ht="15">
      <c r="A33" s="26"/>
      <c r="B33" s="22"/>
      <c r="C33" s="20"/>
      <c r="D33" s="20"/>
    </row>
    <row r="34" spans="1:4" ht="15">
      <c r="A34" s="26"/>
      <c r="B34" s="22"/>
      <c r="C34" s="20"/>
      <c r="D34" s="20"/>
    </row>
    <row r="35" spans="1:4" ht="15">
      <c r="A35" s="26"/>
      <c r="B35" s="22"/>
      <c r="C35" s="20"/>
      <c r="D35" s="20"/>
    </row>
    <row r="36" spans="2:4" ht="14.25">
      <c r="B36" s="25"/>
      <c r="C36" s="19"/>
      <c r="D36" s="19"/>
    </row>
    <row r="37" spans="1:4" ht="14.25">
      <c r="A37" s="119" t="s">
        <v>90</v>
      </c>
      <c r="C37" s="23" t="s">
        <v>0</v>
      </c>
      <c r="D37" s="18"/>
    </row>
    <row r="38" ht="14.25">
      <c r="A38" s="119"/>
    </row>
    <row r="39" ht="14.25">
      <c r="A39" s="119"/>
    </row>
    <row r="40" spans="1:3" ht="14.25">
      <c r="A40" s="119" t="s">
        <v>21</v>
      </c>
      <c r="C40" s="23" t="s">
        <v>22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3.140625" style="0" customWidth="1"/>
    <col min="2" max="2" width="14.8515625" style="0" customWidth="1"/>
    <col min="3" max="3" width="13.8515625" style="0" customWidth="1"/>
    <col min="4" max="4" width="10.00390625" style="0" bestFit="1" customWidth="1"/>
    <col min="5" max="5" width="62.28125" style="0" customWidth="1"/>
  </cols>
  <sheetData>
    <row r="2" spans="1:3" ht="17.25" customHeight="1">
      <c r="A2" s="202" t="s">
        <v>198</v>
      </c>
      <c r="B2" s="203"/>
      <c r="C2" s="203"/>
    </row>
    <row r="3" ht="12.75">
      <c r="A3" s="174" t="s">
        <v>158</v>
      </c>
    </row>
    <row r="5" spans="1:3" ht="30">
      <c r="A5" s="40"/>
      <c r="B5" s="41" t="s">
        <v>161</v>
      </c>
      <c r="C5" s="41" t="s">
        <v>162</v>
      </c>
    </row>
    <row r="6" spans="1:4" ht="15">
      <c r="A6" s="144" t="s">
        <v>31</v>
      </c>
      <c r="B6" s="42" t="s">
        <v>2</v>
      </c>
      <c r="C6" s="42" t="s">
        <v>2</v>
      </c>
      <c r="D6" s="78"/>
    </row>
    <row r="7" spans="1:4" ht="14.25">
      <c r="A7" s="145" t="s">
        <v>23</v>
      </c>
      <c r="B7" s="175">
        <v>402319</v>
      </c>
      <c r="C7" s="175">
        <v>375096</v>
      </c>
      <c r="D7" s="79"/>
    </row>
    <row r="8" spans="1:4" ht="14.25">
      <c r="A8" s="145" t="s">
        <v>24</v>
      </c>
      <c r="B8" s="175">
        <v>-91288</v>
      </c>
      <c r="C8" s="175">
        <v>-94336</v>
      </c>
      <c r="D8" s="79"/>
    </row>
    <row r="9" spans="1:4" ht="14.25">
      <c r="A9" s="145" t="s">
        <v>32</v>
      </c>
      <c r="B9" s="175">
        <v>114853</v>
      </c>
      <c r="C9" s="175">
        <v>104289</v>
      </c>
      <c r="D9" s="79"/>
    </row>
    <row r="10" spans="1:4" ht="14.25">
      <c r="A10" s="145" t="s">
        <v>33</v>
      </c>
      <c r="B10" s="175">
        <v>-29339</v>
      </c>
      <c r="C10" s="175">
        <v>-15078</v>
      </c>
      <c r="D10" s="79"/>
    </row>
    <row r="11" spans="1:4" ht="14.25">
      <c r="A11" s="6" t="s">
        <v>34</v>
      </c>
      <c r="B11" s="175">
        <v>93302</v>
      </c>
      <c r="C11" s="175">
        <v>55371</v>
      </c>
      <c r="D11" s="79"/>
    </row>
    <row r="12" spans="1:4" ht="14.25">
      <c r="A12" s="146" t="s">
        <v>36</v>
      </c>
      <c r="B12" s="175">
        <v>1428</v>
      </c>
      <c r="C12" s="175">
        <v>4507</v>
      </c>
      <c r="D12" s="80"/>
    </row>
    <row r="13" spans="1:4" ht="14.25">
      <c r="A13" s="147" t="s">
        <v>37</v>
      </c>
      <c r="B13" s="176">
        <v>-286955</v>
      </c>
      <c r="C13" s="176">
        <v>-274781</v>
      </c>
      <c r="D13" s="80"/>
    </row>
    <row r="14" spans="1:4" ht="43.5">
      <c r="A14" s="148" t="s">
        <v>58</v>
      </c>
      <c r="B14" s="164">
        <f>SUM(B7:B13)</f>
        <v>204320</v>
      </c>
      <c r="C14" s="164">
        <f>SUM(C7:C13)</f>
        <v>155068</v>
      </c>
      <c r="D14" s="80"/>
    </row>
    <row r="15" spans="1:4" ht="15">
      <c r="A15" s="149" t="s">
        <v>38</v>
      </c>
      <c r="B15" s="165"/>
      <c r="C15" s="165"/>
      <c r="D15" s="80"/>
    </row>
    <row r="16" spans="1:4" ht="57">
      <c r="A16" s="150" t="s">
        <v>35</v>
      </c>
      <c r="B16" s="175">
        <v>-536</v>
      </c>
      <c r="C16" s="175">
        <v>0</v>
      </c>
      <c r="D16" s="80"/>
    </row>
    <row r="17" spans="1:4" ht="14.25">
      <c r="A17" s="187" t="s">
        <v>169</v>
      </c>
      <c r="B17" s="175">
        <v>100471</v>
      </c>
      <c r="C17" s="175">
        <v>0</v>
      </c>
      <c r="D17" s="80"/>
    </row>
    <row r="18" spans="1:4" ht="14.25">
      <c r="A18" s="151" t="s">
        <v>89</v>
      </c>
      <c r="B18" s="175">
        <v>-36118</v>
      </c>
      <c r="C18" s="175">
        <v>37909</v>
      </c>
      <c r="D18" s="81"/>
    </row>
    <row r="19" spans="1:4" ht="14.25">
      <c r="A19" s="147" t="s">
        <v>9</v>
      </c>
      <c r="B19" s="175">
        <v>-609236</v>
      </c>
      <c r="C19" s="175">
        <v>9024</v>
      </c>
      <c r="D19" s="82"/>
    </row>
    <row r="20" spans="1:4" ht="14.25">
      <c r="A20" s="147" t="s">
        <v>13</v>
      </c>
      <c r="B20" s="175">
        <v>-129236</v>
      </c>
      <c r="C20" s="175">
        <v>-24061</v>
      </c>
      <c r="D20" s="79"/>
    </row>
    <row r="21" spans="1:4" ht="15">
      <c r="A21" s="149" t="s">
        <v>39</v>
      </c>
      <c r="B21" s="175"/>
      <c r="C21" s="175"/>
      <c r="D21" s="77"/>
    </row>
    <row r="22" spans="1:4" ht="14.25">
      <c r="A22" s="151" t="s">
        <v>54</v>
      </c>
      <c r="B22" s="175">
        <v>11786</v>
      </c>
      <c r="C22" s="175">
        <v>-116571</v>
      </c>
      <c r="D22" s="77"/>
    </row>
    <row r="23" spans="1:4" ht="14.25">
      <c r="A23" s="147" t="s">
        <v>40</v>
      </c>
      <c r="B23" s="177">
        <v>311273</v>
      </c>
      <c r="C23" s="177">
        <v>67648</v>
      </c>
      <c r="D23" s="80"/>
    </row>
    <row r="24" spans="1:4" ht="14.25">
      <c r="A24" s="147" t="s">
        <v>157</v>
      </c>
      <c r="B24" s="177">
        <v>0</v>
      </c>
      <c r="C24" s="188" t="s">
        <v>115</v>
      </c>
      <c r="D24" s="80"/>
    </row>
    <row r="25" spans="1:4" ht="57">
      <c r="A25" s="150" t="s">
        <v>35</v>
      </c>
      <c r="B25" s="175">
        <v>95593</v>
      </c>
      <c r="C25" s="175">
        <v>5926</v>
      </c>
      <c r="D25" s="80"/>
    </row>
    <row r="26" spans="1:4" ht="15" thickBot="1">
      <c r="A26" s="147" t="s">
        <v>16</v>
      </c>
      <c r="B26" s="178">
        <v>182461</v>
      </c>
      <c r="C26" s="178">
        <v>-24806</v>
      </c>
      <c r="D26" s="80"/>
    </row>
    <row r="27" spans="1:4" ht="29.25">
      <c r="A27" s="152" t="s">
        <v>59</v>
      </c>
      <c r="B27" s="166">
        <f>SUM(B14:B26)</f>
        <v>130778</v>
      </c>
      <c r="C27" s="167">
        <f>SUM(C14:C26)</f>
        <v>110137</v>
      </c>
      <c r="D27" s="81"/>
    </row>
    <row r="28" spans="1:4" ht="15" thickBot="1">
      <c r="A28" s="153" t="s">
        <v>41</v>
      </c>
      <c r="B28" s="189">
        <v>-11030</v>
      </c>
      <c r="C28" s="189">
        <v>-6000</v>
      </c>
      <c r="D28" s="80"/>
    </row>
    <row r="29" spans="1:4" ht="15.75" thickBot="1">
      <c r="A29" s="146" t="s">
        <v>31</v>
      </c>
      <c r="B29" s="168">
        <f>B27+B28</f>
        <v>119748</v>
      </c>
      <c r="C29" s="168">
        <f>C27+C28</f>
        <v>104137</v>
      </c>
      <c r="D29" s="80"/>
    </row>
    <row r="30" spans="1:4" ht="15">
      <c r="A30" s="154" t="s">
        <v>42</v>
      </c>
      <c r="B30" s="169"/>
      <c r="C30" s="169"/>
      <c r="D30" s="82"/>
    </row>
    <row r="31" spans="1:4" ht="14.25">
      <c r="A31" s="155" t="s">
        <v>43</v>
      </c>
      <c r="B31" s="175">
        <v>-16157</v>
      </c>
      <c r="C31" s="175">
        <v>-23699</v>
      </c>
      <c r="D31" s="80"/>
    </row>
    <row r="32" spans="1:4" ht="14.25">
      <c r="A32" s="156" t="s">
        <v>55</v>
      </c>
      <c r="B32" s="175">
        <v>1979</v>
      </c>
      <c r="C32" s="175">
        <v>23</v>
      </c>
      <c r="D32" s="83"/>
    </row>
    <row r="33" spans="1:4" ht="14.25">
      <c r="A33" s="157" t="s">
        <v>44</v>
      </c>
      <c r="B33" s="175">
        <v>-842354</v>
      </c>
      <c r="C33" s="175">
        <v>-1582561</v>
      </c>
      <c r="D33" s="79"/>
    </row>
    <row r="34" spans="1:4" ht="15" thickBot="1">
      <c r="A34" s="158" t="s">
        <v>45</v>
      </c>
      <c r="B34" s="175">
        <v>1050005</v>
      </c>
      <c r="C34" s="175">
        <v>1538633</v>
      </c>
      <c r="D34" s="79"/>
    </row>
    <row r="35" spans="1:4" ht="15.75" thickBot="1">
      <c r="A35" s="159" t="s">
        <v>56</v>
      </c>
      <c r="B35" s="179">
        <f>SUM(B31:B34)</f>
        <v>193473</v>
      </c>
      <c r="C35" s="180">
        <f>SUM(C31:C34)</f>
        <v>-67604</v>
      </c>
      <c r="D35" s="78"/>
    </row>
    <row r="36" spans="1:4" ht="15">
      <c r="A36" s="154" t="s">
        <v>46</v>
      </c>
      <c r="B36" s="169"/>
      <c r="C36" s="165"/>
      <c r="D36" s="84"/>
    </row>
    <row r="37" spans="1:4" ht="14.25">
      <c r="A37" s="157" t="s">
        <v>47</v>
      </c>
      <c r="B37" s="177">
        <v>242797</v>
      </c>
      <c r="C37" s="177">
        <v>151561</v>
      </c>
      <c r="D37" s="84"/>
    </row>
    <row r="38" spans="1:4" ht="14.25">
      <c r="A38" s="157" t="s">
        <v>48</v>
      </c>
      <c r="B38" s="177">
        <v>-176557</v>
      </c>
      <c r="C38" s="177">
        <v>-221609</v>
      </c>
      <c r="D38" s="84"/>
    </row>
    <row r="39" spans="1:4" ht="15" thickBot="1">
      <c r="A39" s="146" t="s">
        <v>49</v>
      </c>
      <c r="B39" s="190">
        <v>-191</v>
      </c>
      <c r="C39" s="190">
        <v>-23</v>
      </c>
      <c r="D39" s="84"/>
    </row>
    <row r="40" spans="1:4" ht="15.75" thickBot="1">
      <c r="A40" s="160" t="s">
        <v>57</v>
      </c>
      <c r="B40" s="170">
        <f>SUM(B37:B39)</f>
        <v>66049</v>
      </c>
      <c r="C40" s="170">
        <f>SUM(C37:C39)</f>
        <v>-70071</v>
      </c>
      <c r="D40" s="84"/>
    </row>
    <row r="41" spans="1:4" ht="28.5">
      <c r="A41" s="161" t="s">
        <v>50</v>
      </c>
      <c r="B41" s="177">
        <v>36407</v>
      </c>
      <c r="C41" s="177">
        <v>2979</v>
      </c>
      <c r="D41" s="78"/>
    </row>
    <row r="42" spans="1:4" ht="29.25">
      <c r="A42" s="162" t="s">
        <v>51</v>
      </c>
      <c r="B42" s="181">
        <f>B29+B35+B40+B41</f>
        <v>415677</v>
      </c>
      <c r="C42" s="181">
        <f>C29+C35+C40+C41</f>
        <v>-30559</v>
      </c>
      <c r="D42" s="84"/>
    </row>
    <row r="43" spans="1:4" ht="14.25">
      <c r="A43" s="155" t="s">
        <v>52</v>
      </c>
      <c r="B43" s="175">
        <v>3767383</v>
      </c>
      <c r="C43" s="175">
        <v>2862978</v>
      </c>
      <c r="D43" s="84"/>
    </row>
    <row r="44" spans="1:4" ht="15">
      <c r="A44" s="163" t="s">
        <v>53</v>
      </c>
      <c r="B44" s="171">
        <f>SUM(B42:B43)</f>
        <v>4183060</v>
      </c>
      <c r="C44" s="171">
        <f>SUM(C42:C43)</f>
        <v>2832419</v>
      </c>
      <c r="D44" s="84"/>
    </row>
    <row r="45" ht="12.75">
      <c r="D45" s="79"/>
    </row>
    <row r="46" ht="12.75">
      <c r="D46" s="79"/>
    </row>
    <row r="47" ht="12.75">
      <c r="D47" s="85"/>
    </row>
    <row r="48" spans="1:4" ht="14.25">
      <c r="A48" s="119" t="s">
        <v>91</v>
      </c>
      <c r="B48" s="23"/>
      <c r="C48" s="23" t="s">
        <v>0</v>
      </c>
      <c r="D48" s="172"/>
    </row>
    <row r="49" spans="1:4" ht="14.25">
      <c r="A49" s="119"/>
      <c r="B49" s="23"/>
      <c r="C49" s="23"/>
      <c r="D49" s="173"/>
    </row>
    <row r="50" spans="1:5" ht="14.25">
      <c r="A50" s="119"/>
      <c r="B50" s="23"/>
      <c r="C50" s="23"/>
      <c r="D50" s="115"/>
      <c r="E50" s="78"/>
    </row>
    <row r="51" spans="1:5" ht="14.25">
      <c r="A51" s="119" t="s">
        <v>21</v>
      </c>
      <c r="B51" s="23"/>
      <c r="C51" s="23" t="s">
        <v>22</v>
      </c>
      <c r="D51" s="115"/>
      <c r="E51" s="86"/>
    </row>
    <row r="52" spans="1:5" ht="14.25">
      <c r="A52" s="23"/>
      <c r="B52" s="23"/>
      <c r="C52" s="23"/>
      <c r="D52" s="115"/>
      <c r="E52" s="86"/>
    </row>
    <row r="53" spans="1:5" ht="14.25">
      <c r="A53" s="115"/>
      <c r="B53" s="115"/>
      <c r="C53" s="115"/>
      <c r="D53" s="115"/>
      <c r="E53" s="86"/>
    </row>
    <row r="54" spans="1:4" ht="14.25">
      <c r="A54" s="115"/>
      <c r="B54" s="115"/>
      <c r="C54" s="115"/>
      <c r="D54" s="11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A2" sqref="A2:E3"/>
    </sheetView>
  </sheetViews>
  <sheetFormatPr defaultColWidth="9.140625" defaultRowHeight="12.75"/>
  <cols>
    <col min="1" max="1" width="34.00390625" style="0" customWidth="1"/>
    <col min="2" max="3" width="13.8515625" style="0" customWidth="1"/>
    <col min="4" max="4" width="21.8515625" style="0" customWidth="1"/>
    <col min="5" max="5" width="11.28125" style="0" customWidth="1"/>
    <col min="7" max="7" width="32.28125" style="0" customWidth="1"/>
    <col min="8" max="8" width="12.7109375" style="0" customWidth="1"/>
    <col min="9" max="9" width="19.28125" style="0" customWidth="1"/>
    <col min="10" max="10" width="13.140625" style="0" customWidth="1"/>
    <col min="11" max="11" width="22.140625" style="0" customWidth="1"/>
    <col min="12" max="12" width="14.00390625" style="0" customWidth="1"/>
  </cols>
  <sheetData>
    <row r="2" spans="1:5" ht="12.75">
      <c r="A2" s="204" t="s">
        <v>201</v>
      </c>
      <c r="B2" s="205"/>
      <c r="C2" s="205"/>
      <c r="D2" s="206"/>
      <c r="E2" s="206"/>
    </row>
    <row r="3" spans="1:5" ht="12.75">
      <c r="A3" s="206"/>
      <c r="B3" s="206"/>
      <c r="C3" s="206"/>
      <c r="D3" s="206"/>
      <c r="E3" s="206"/>
    </row>
    <row r="5" spans="1:4" ht="45">
      <c r="A5" s="87"/>
      <c r="B5" s="88" t="s">
        <v>60</v>
      </c>
      <c r="C5" s="183" t="s">
        <v>163</v>
      </c>
      <c r="D5" s="88" t="s">
        <v>61</v>
      </c>
    </row>
    <row r="6" spans="1:4" ht="15">
      <c r="A6" s="89"/>
      <c r="B6" s="90"/>
      <c r="C6" s="182"/>
      <c r="D6" s="90"/>
    </row>
    <row r="7" spans="1:10" ht="15">
      <c r="A7" s="91" t="s">
        <v>170</v>
      </c>
      <c r="B7" s="122">
        <v>1301658</v>
      </c>
      <c r="C7" s="122">
        <v>212931</v>
      </c>
      <c r="D7" s="143">
        <f aca="true" t="shared" si="0" ref="D7:D18">SUM(B7:C7)</f>
        <v>1514589</v>
      </c>
      <c r="E7" s="94"/>
      <c r="F7" s="95"/>
      <c r="G7" s="95"/>
      <c r="H7" s="35"/>
      <c r="I7" s="95"/>
      <c r="J7" s="95"/>
    </row>
    <row r="8" spans="1:10" ht="15">
      <c r="A8" s="90" t="s">
        <v>62</v>
      </c>
      <c r="B8" s="103">
        <v>0</v>
      </c>
      <c r="C8" s="103"/>
      <c r="D8" s="105">
        <f t="shared" si="0"/>
        <v>0</v>
      </c>
      <c r="E8" s="94"/>
      <c r="F8" s="96"/>
      <c r="G8" s="96"/>
      <c r="H8" s="96"/>
      <c r="I8" s="96"/>
      <c r="J8" s="96"/>
    </row>
    <row r="9" spans="1:10" ht="28.5">
      <c r="A9" s="92" t="s">
        <v>63</v>
      </c>
      <c r="B9" s="103">
        <v>0</v>
      </c>
      <c r="C9" s="103">
        <v>62104</v>
      </c>
      <c r="D9" s="104">
        <f t="shared" si="0"/>
        <v>62104</v>
      </c>
      <c r="E9" s="97"/>
      <c r="F9" s="35"/>
      <c r="G9" s="35"/>
      <c r="H9" s="35"/>
      <c r="I9" s="35"/>
      <c r="J9" s="98"/>
    </row>
    <row r="10" spans="1:10" ht="14.25">
      <c r="A10" s="90" t="s">
        <v>64</v>
      </c>
      <c r="B10" s="103">
        <v>0</v>
      </c>
      <c r="C10" s="103"/>
      <c r="D10" s="103">
        <f t="shared" si="0"/>
        <v>0</v>
      </c>
      <c r="E10" s="99"/>
      <c r="F10" s="35"/>
      <c r="G10" s="35"/>
      <c r="H10" s="35"/>
      <c r="I10" s="35"/>
      <c r="J10" s="52"/>
    </row>
    <row r="11" spans="1:10" ht="57">
      <c r="A11" s="93" t="s">
        <v>65</v>
      </c>
      <c r="B11" s="103">
        <v>0</v>
      </c>
      <c r="C11" s="103">
        <v>0</v>
      </c>
      <c r="D11" s="103">
        <f t="shared" si="0"/>
        <v>0</v>
      </c>
      <c r="E11" s="97"/>
      <c r="F11" s="35"/>
      <c r="G11" s="35"/>
      <c r="H11" s="35"/>
      <c r="I11" s="35"/>
      <c r="J11" s="35"/>
    </row>
    <row r="12" spans="1:10" ht="15">
      <c r="A12" s="91" t="s">
        <v>171</v>
      </c>
      <c r="B12" s="122">
        <f>SUM(B7:B11)</f>
        <v>1301658</v>
      </c>
      <c r="C12" s="186">
        <f>SUM(C7:C9)</f>
        <v>275035</v>
      </c>
      <c r="D12" s="122">
        <f t="shared" si="0"/>
        <v>1576693</v>
      </c>
      <c r="E12" s="99"/>
      <c r="F12" s="35"/>
      <c r="G12" s="35"/>
      <c r="H12" s="35"/>
      <c r="I12" s="35"/>
      <c r="J12" s="35"/>
    </row>
    <row r="13" spans="1:10" ht="15">
      <c r="A13" s="91" t="s">
        <v>172</v>
      </c>
      <c r="B13" s="122">
        <v>1301658</v>
      </c>
      <c r="C13" s="122">
        <v>458121</v>
      </c>
      <c r="D13" s="122">
        <f t="shared" si="0"/>
        <v>1759779</v>
      </c>
      <c r="E13" s="99"/>
      <c r="F13" s="35"/>
      <c r="G13" s="35"/>
      <c r="H13" s="35"/>
      <c r="I13" s="35"/>
      <c r="J13" s="35"/>
    </row>
    <row r="14" spans="1:10" ht="15">
      <c r="A14" s="90" t="s">
        <v>62</v>
      </c>
      <c r="B14" s="103">
        <v>0</v>
      </c>
      <c r="C14" s="103"/>
      <c r="D14" s="105">
        <f t="shared" si="0"/>
        <v>0</v>
      </c>
      <c r="E14" s="94"/>
      <c r="F14" s="100"/>
      <c r="G14" s="100"/>
      <c r="H14" s="100"/>
      <c r="I14" s="100"/>
      <c r="J14" s="101"/>
    </row>
    <row r="15" spans="1:10" ht="28.5">
      <c r="A15" s="92" t="s">
        <v>63</v>
      </c>
      <c r="B15" s="103">
        <v>0</v>
      </c>
      <c r="C15" s="103">
        <v>187047</v>
      </c>
      <c r="D15" s="104">
        <f t="shared" si="0"/>
        <v>187047</v>
      </c>
      <c r="E15" s="94"/>
      <c r="F15" s="96"/>
      <c r="G15" s="96"/>
      <c r="H15" s="96"/>
      <c r="I15" s="96"/>
      <c r="J15" s="96"/>
    </row>
    <row r="16" spans="1:10" ht="14.25">
      <c r="A16" s="90" t="s">
        <v>64</v>
      </c>
      <c r="B16" s="103">
        <v>0</v>
      </c>
      <c r="C16" s="103">
        <v>-24529</v>
      </c>
      <c r="D16" s="103">
        <f t="shared" si="0"/>
        <v>-24529</v>
      </c>
      <c r="E16" s="97"/>
      <c r="F16" s="35"/>
      <c r="G16" s="35"/>
      <c r="H16" s="35"/>
      <c r="I16" s="35"/>
      <c r="J16" s="98"/>
    </row>
    <row r="17" spans="1:10" ht="57">
      <c r="A17" s="93" t="s">
        <v>65</v>
      </c>
      <c r="B17" s="103">
        <v>201816</v>
      </c>
      <c r="C17" s="103">
        <v>-201816</v>
      </c>
      <c r="D17" s="103">
        <f t="shared" si="0"/>
        <v>0</v>
      </c>
      <c r="E17" s="99"/>
      <c r="F17" s="35"/>
      <c r="G17" s="35"/>
      <c r="H17" s="35"/>
      <c r="I17" s="35"/>
      <c r="J17" s="52"/>
    </row>
    <row r="18" spans="1:10" ht="15">
      <c r="A18" s="91" t="s">
        <v>173</v>
      </c>
      <c r="B18" s="191">
        <f>SUM(B13:B17)</f>
        <v>1503474</v>
      </c>
      <c r="C18" s="191">
        <f>SUM(C13:C17)</f>
        <v>418823</v>
      </c>
      <c r="D18" s="191">
        <f t="shared" si="0"/>
        <v>1922297</v>
      </c>
      <c r="E18" s="97"/>
      <c r="F18" s="35"/>
      <c r="G18" s="35"/>
      <c r="H18" s="35"/>
      <c r="I18" s="35"/>
      <c r="J18" s="35"/>
    </row>
    <row r="19" spans="6:11" ht="14.25">
      <c r="F19" s="99"/>
      <c r="G19" s="35"/>
      <c r="H19" s="35"/>
      <c r="I19" s="35"/>
      <c r="J19" s="35"/>
      <c r="K19" s="35"/>
    </row>
    <row r="20" spans="6:11" ht="15">
      <c r="F20" s="94"/>
      <c r="G20" s="100"/>
      <c r="H20" s="100"/>
      <c r="I20" s="100"/>
      <c r="J20" s="100"/>
      <c r="K20" s="101"/>
    </row>
    <row r="21" spans="6:11" ht="15">
      <c r="F21" s="94"/>
      <c r="G21" s="96"/>
      <c r="H21" s="96"/>
      <c r="I21" s="96"/>
      <c r="J21" s="96"/>
      <c r="K21" s="96"/>
    </row>
    <row r="22" spans="6:11" ht="14.25">
      <c r="F22" s="97"/>
      <c r="G22" s="35"/>
      <c r="H22" s="35"/>
      <c r="I22" s="35"/>
      <c r="J22" s="35"/>
      <c r="K22" s="98"/>
    </row>
    <row r="23" spans="1:11" ht="14.25">
      <c r="A23" s="119" t="s">
        <v>90</v>
      </c>
      <c r="B23" s="123" t="s">
        <v>0</v>
      </c>
      <c r="C23" s="123"/>
      <c r="F23" s="99"/>
      <c r="G23" s="35"/>
      <c r="H23" s="35"/>
      <c r="I23" s="35"/>
      <c r="J23" s="35"/>
      <c r="K23" s="52"/>
    </row>
    <row r="24" spans="1:11" ht="14.25">
      <c r="A24" s="119"/>
      <c r="B24" s="23"/>
      <c r="C24" s="23"/>
      <c r="F24" s="97"/>
      <c r="G24" s="35"/>
      <c r="H24" s="35"/>
      <c r="I24" s="35"/>
      <c r="J24" s="35"/>
      <c r="K24" s="35"/>
    </row>
    <row r="25" spans="1:11" ht="14.25">
      <c r="A25" s="119"/>
      <c r="B25" s="23"/>
      <c r="C25" s="23"/>
      <c r="F25" s="99"/>
      <c r="G25" s="35"/>
      <c r="H25" s="35"/>
      <c r="I25" s="35"/>
      <c r="J25" s="35"/>
      <c r="K25" s="35"/>
    </row>
    <row r="26" spans="1:11" ht="15">
      <c r="A26" s="119" t="s">
        <v>21</v>
      </c>
      <c r="B26" s="123" t="s">
        <v>22</v>
      </c>
      <c r="C26" s="123"/>
      <c r="F26" s="94"/>
      <c r="G26" s="100"/>
      <c r="H26" s="100"/>
      <c r="I26" s="100"/>
      <c r="J26" s="100"/>
      <c r="K26" s="101"/>
    </row>
  </sheetData>
  <sheetProtection/>
  <mergeCells count="1">
    <mergeCell ref="A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18.28125" style="0" customWidth="1"/>
  </cols>
  <sheetData>
    <row r="1" ht="15">
      <c r="A1" s="114" t="s">
        <v>92</v>
      </c>
    </row>
    <row r="2" ht="15.75">
      <c r="A2" s="107"/>
    </row>
    <row r="3" ht="15.75">
      <c r="A3" s="108" t="s">
        <v>98</v>
      </c>
    </row>
    <row r="4" ht="15.75">
      <c r="A4" s="108" t="s">
        <v>99</v>
      </c>
    </row>
    <row r="5" ht="15.75">
      <c r="A5" s="108" t="s">
        <v>93</v>
      </c>
    </row>
    <row r="6" ht="15.75">
      <c r="A6" s="108" t="s">
        <v>94</v>
      </c>
    </row>
    <row r="7" ht="15.75">
      <c r="A7" s="109"/>
    </row>
    <row r="8" ht="30">
      <c r="A8" s="196" t="s">
        <v>177</v>
      </c>
    </row>
    <row r="9" s="136" customFormat="1" ht="15">
      <c r="A9" s="197" t="s">
        <v>95</v>
      </c>
    </row>
    <row r="10" ht="45">
      <c r="A10" s="197" t="s">
        <v>96</v>
      </c>
    </row>
    <row r="11" ht="45">
      <c r="A11" s="197" t="s">
        <v>178</v>
      </c>
    </row>
    <row r="12" ht="30">
      <c r="A12" s="197" t="s">
        <v>179</v>
      </c>
    </row>
    <row r="13" ht="75">
      <c r="A13" s="197" t="s">
        <v>180</v>
      </c>
    </row>
    <row r="14" ht="30">
      <c r="A14" s="197" t="s">
        <v>181</v>
      </c>
    </row>
    <row r="15" ht="30">
      <c r="A15" s="197" t="s">
        <v>182</v>
      </c>
    </row>
    <row r="16" ht="30">
      <c r="A16" s="197" t="s">
        <v>155</v>
      </c>
    </row>
    <row r="17" ht="30">
      <c r="A17" s="197" t="s">
        <v>183</v>
      </c>
    </row>
    <row r="18" ht="30">
      <c r="A18" s="197" t="s">
        <v>184</v>
      </c>
    </row>
    <row r="19" ht="30">
      <c r="A19" s="197" t="s">
        <v>185</v>
      </c>
    </row>
    <row r="20" ht="30">
      <c r="A20" s="197" t="s">
        <v>186</v>
      </c>
    </row>
    <row r="21" ht="15">
      <c r="A21" s="197" t="s">
        <v>187</v>
      </c>
    </row>
    <row r="22" ht="15">
      <c r="A22" s="197" t="s">
        <v>188</v>
      </c>
    </row>
    <row r="23" ht="15">
      <c r="A23" s="197" t="s">
        <v>189</v>
      </c>
    </row>
    <row r="24" ht="409.5">
      <c r="A24" s="198" t="s">
        <v>190</v>
      </c>
    </row>
    <row r="25" ht="15">
      <c r="A25" s="197" t="s">
        <v>191</v>
      </c>
    </row>
    <row r="26" ht="30">
      <c r="A26" s="197" t="s">
        <v>192</v>
      </c>
    </row>
    <row r="27" ht="28.5" customHeight="1">
      <c r="A27" s="197" t="s">
        <v>193</v>
      </c>
    </row>
    <row r="28" ht="39.75" customHeight="1">
      <c r="A28" s="184" t="s">
        <v>194</v>
      </c>
    </row>
    <row r="29" ht="44.25" customHeight="1">
      <c r="A29" s="185" t="s">
        <v>195</v>
      </c>
    </row>
    <row r="30" ht="66.75" customHeight="1">
      <c r="A30" s="185" t="s">
        <v>196</v>
      </c>
    </row>
    <row r="31" s="136" customFormat="1" ht="46.5" customHeight="1">
      <c r="A31" s="197" t="s">
        <v>197</v>
      </c>
    </row>
    <row r="32" ht="15.75">
      <c r="A32" s="109"/>
    </row>
    <row r="33" ht="15.75">
      <c r="A33" s="109"/>
    </row>
    <row r="34" spans="1:7" ht="15.75">
      <c r="A34" s="113" t="s">
        <v>123</v>
      </c>
      <c r="G34" s="109" t="s">
        <v>122</v>
      </c>
    </row>
    <row r="35" ht="15">
      <c r="A35" s="113"/>
    </row>
    <row r="36" ht="15">
      <c r="A36" s="117"/>
    </row>
    <row r="37" spans="1:7" ht="15.75">
      <c r="A37" s="118" t="s">
        <v>125</v>
      </c>
      <c r="F37" s="110" t="s">
        <v>97</v>
      </c>
      <c r="G37" s="110" t="s">
        <v>124</v>
      </c>
    </row>
    <row r="38" ht="12.75">
      <c r="A38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9.7109375" style="0" customWidth="1"/>
    <col min="2" max="2" width="39.421875" style="0" customWidth="1"/>
    <col min="3" max="3" width="23.7109375" style="0" customWidth="1"/>
    <col min="4" max="4" width="21.7109375" style="0" customWidth="1"/>
    <col min="5" max="5" width="30.421875" style="0" customWidth="1"/>
  </cols>
  <sheetData>
    <row r="1" ht="14.25">
      <c r="C1" s="115" t="s">
        <v>100</v>
      </c>
    </row>
    <row r="2" ht="14.25">
      <c r="C2" s="115" t="s">
        <v>101</v>
      </c>
    </row>
    <row r="3" ht="14.25">
      <c r="C3" s="115" t="s">
        <v>102</v>
      </c>
    </row>
    <row r="4" ht="14.25">
      <c r="C4" s="115" t="s">
        <v>103</v>
      </c>
    </row>
    <row r="5" ht="14.25">
      <c r="C5" s="115" t="s">
        <v>104</v>
      </c>
    </row>
    <row r="7" spans="1:2" ht="14.25">
      <c r="A7" s="115"/>
      <c r="B7" s="116" t="s">
        <v>105</v>
      </c>
    </row>
    <row r="8" spans="1:2" ht="14.25">
      <c r="A8" s="115"/>
      <c r="B8" s="116" t="s">
        <v>106</v>
      </c>
    </row>
    <row r="9" spans="1:2" ht="14.25">
      <c r="A9" s="115"/>
      <c r="B9" s="116" t="s">
        <v>107</v>
      </c>
    </row>
    <row r="11" spans="1:5" ht="30.75" customHeight="1">
      <c r="A11" s="207" t="s">
        <v>108</v>
      </c>
      <c r="B11" s="208"/>
      <c r="C11" s="208"/>
      <c r="D11" s="208"/>
      <c r="E11" s="208"/>
    </row>
    <row r="12" spans="1:5" ht="14.25">
      <c r="A12" s="207" t="s">
        <v>109</v>
      </c>
      <c r="B12" s="208"/>
      <c r="C12" s="208"/>
      <c r="D12" s="208"/>
      <c r="E12" s="208"/>
    </row>
    <row r="13" spans="1:5" ht="17.25" customHeight="1">
      <c r="A13" s="207" t="s">
        <v>93</v>
      </c>
      <c r="B13" s="208"/>
      <c r="C13" s="208"/>
      <c r="D13" s="208"/>
      <c r="E13" s="208"/>
    </row>
    <row r="14" spans="1:5" ht="34.5" customHeight="1">
      <c r="A14" s="207" t="s">
        <v>94</v>
      </c>
      <c r="B14" s="208"/>
      <c r="C14" s="208"/>
      <c r="D14" s="208"/>
      <c r="E14" s="208"/>
    </row>
    <row r="15" ht="14.25">
      <c r="A15" s="111" t="s">
        <v>176</v>
      </c>
    </row>
    <row r="17" spans="1:5" ht="29.25" customHeight="1">
      <c r="A17" s="209" t="s">
        <v>116</v>
      </c>
      <c r="B17" s="209"/>
      <c r="C17" s="209"/>
      <c r="D17" s="209" t="s">
        <v>120</v>
      </c>
      <c r="E17" s="209" t="s">
        <v>121</v>
      </c>
    </row>
    <row r="18" spans="1:5" ht="12.75">
      <c r="A18" s="210" t="s">
        <v>117</v>
      </c>
      <c r="B18" s="210" t="s">
        <v>118</v>
      </c>
      <c r="C18" s="210" t="s">
        <v>119</v>
      </c>
      <c r="D18" s="209"/>
      <c r="E18" s="209"/>
    </row>
    <row r="19" spans="1:5" ht="12.75">
      <c r="A19" s="210"/>
      <c r="B19" s="210" t="s">
        <v>110</v>
      </c>
      <c r="C19" s="210" t="s">
        <v>111</v>
      </c>
      <c r="D19" s="209"/>
      <c r="E19" s="209"/>
    </row>
    <row r="20" spans="1:5" ht="12.75">
      <c r="A20" s="210"/>
      <c r="B20" s="210" t="s">
        <v>112</v>
      </c>
      <c r="C20" s="210"/>
      <c r="D20" s="209"/>
      <c r="E20" s="209"/>
    </row>
    <row r="21" spans="1:5" ht="119.25" customHeight="1">
      <c r="A21" s="210"/>
      <c r="B21" s="210" t="s">
        <v>113</v>
      </c>
      <c r="C21" s="210"/>
      <c r="D21" s="209"/>
      <c r="E21" s="209"/>
    </row>
    <row r="22" spans="1:5" ht="14.25">
      <c r="A22" s="112">
        <v>1</v>
      </c>
      <c r="B22" s="112">
        <v>2</v>
      </c>
      <c r="C22" s="112">
        <v>3</v>
      </c>
      <c r="D22" s="112">
        <v>4</v>
      </c>
      <c r="E22" s="112">
        <v>5</v>
      </c>
    </row>
    <row r="23" spans="1:5" ht="28.5">
      <c r="A23" s="112" t="s">
        <v>114</v>
      </c>
      <c r="B23" s="112" t="s">
        <v>159</v>
      </c>
      <c r="C23" s="195">
        <v>0.979667</v>
      </c>
      <c r="D23" s="112" t="s">
        <v>115</v>
      </c>
      <c r="E23" s="112" t="s">
        <v>115</v>
      </c>
    </row>
    <row r="31" spans="1:2" ht="14.25">
      <c r="A31" s="115" t="s">
        <v>123</v>
      </c>
      <c r="B31" s="115"/>
    </row>
    <row r="32" spans="1:2" ht="14.25">
      <c r="A32" s="115"/>
      <c r="B32" s="115"/>
    </row>
    <row r="33" spans="1:2" ht="14.25">
      <c r="A33" s="115"/>
      <c r="B33" s="115"/>
    </row>
    <row r="34" spans="1:2" ht="14.25">
      <c r="A34" s="124" t="s">
        <v>125</v>
      </c>
      <c r="B34" s="115"/>
    </row>
  </sheetData>
  <sheetProtection/>
  <mergeCells count="10">
    <mergeCell ref="A11:E11"/>
    <mergeCell ref="A12:E12"/>
    <mergeCell ref="A13:E13"/>
    <mergeCell ref="A14:E14"/>
    <mergeCell ref="A17:C17"/>
    <mergeCell ref="D17:D21"/>
    <mergeCell ref="E17:E21"/>
    <mergeCell ref="A18:A21"/>
    <mergeCell ref="B18:B21"/>
    <mergeCell ref="C18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5.8515625" style="0" customWidth="1"/>
    <col min="2" max="2" width="21.00390625" style="0" customWidth="1"/>
    <col min="3" max="3" width="33.140625" style="0" customWidth="1"/>
  </cols>
  <sheetData>
    <row r="1" spans="1:3" ht="15.75">
      <c r="A1" s="125"/>
      <c r="B1" s="125"/>
      <c r="C1" s="126"/>
    </row>
    <row r="2" spans="1:3" ht="15.75">
      <c r="A2" s="211" t="s">
        <v>202</v>
      </c>
      <c r="B2" s="211"/>
      <c r="C2" s="211"/>
    </row>
    <row r="3" spans="1:3" ht="15.75">
      <c r="A3" s="211" t="s">
        <v>128</v>
      </c>
      <c r="B3" s="211"/>
      <c r="C3" s="211"/>
    </row>
    <row r="4" spans="1:3" ht="15.75">
      <c r="A4" s="211" t="s">
        <v>129</v>
      </c>
      <c r="B4" s="212"/>
      <c r="C4" s="212"/>
    </row>
    <row r="5" spans="1:3" ht="15.75">
      <c r="A5" s="211" t="s">
        <v>203</v>
      </c>
      <c r="B5" s="212"/>
      <c r="C5" s="212"/>
    </row>
    <row r="6" spans="1:3" ht="15.75">
      <c r="A6" s="211" t="s">
        <v>130</v>
      </c>
      <c r="B6" s="212"/>
      <c r="C6" s="212"/>
    </row>
    <row r="7" spans="1:3" ht="16.5" thickBot="1">
      <c r="A7" s="125"/>
      <c r="B7" s="125"/>
      <c r="C7" s="127"/>
    </row>
    <row r="8" spans="1:3" ht="97.5" customHeight="1">
      <c r="A8" s="128" t="s">
        <v>131</v>
      </c>
      <c r="B8" s="129" t="s">
        <v>132</v>
      </c>
      <c r="C8" s="129" t="s">
        <v>133</v>
      </c>
    </row>
    <row r="9" spans="1:3" ht="44.25" customHeight="1">
      <c r="A9" s="130" t="s">
        <v>134</v>
      </c>
      <c r="B9" s="131" t="s">
        <v>144</v>
      </c>
      <c r="C9" s="192">
        <v>0.166</v>
      </c>
    </row>
    <row r="10" spans="1:3" ht="44.25" customHeight="1">
      <c r="A10" s="130" t="s">
        <v>135</v>
      </c>
      <c r="B10" s="131" t="s">
        <v>145</v>
      </c>
      <c r="C10" s="192">
        <v>0.012</v>
      </c>
    </row>
    <row r="11" spans="1:3" ht="52.5" customHeight="1">
      <c r="A11" s="130" t="s">
        <v>136</v>
      </c>
      <c r="B11" s="131" t="s">
        <v>146</v>
      </c>
      <c r="C11" s="192">
        <v>0.029</v>
      </c>
    </row>
    <row r="12" spans="1:3" ht="55.5" customHeight="1">
      <c r="A12" s="130" t="s">
        <v>137</v>
      </c>
      <c r="B12" s="131" t="s">
        <v>145</v>
      </c>
      <c r="C12" s="192">
        <v>0</v>
      </c>
    </row>
    <row r="13" spans="1:3" ht="14.25">
      <c r="A13" s="133" t="s">
        <v>138</v>
      </c>
      <c r="B13" s="131" t="s">
        <v>147</v>
      </c>
      <c r="C13" s="192">
        <v>0.208</v>
      </c>
    </row>
    <row r="14" spans="1:3" ht="14.25">
      <c r="A14" s="133" t="s">
        <v>139</v>
      </c>
      <c r="B14" s="131" t="s">
        <v>148</v>
      </c>
      <c r="C14" s="192">
        <v>0.174</v>
      </c>
    </row>
    <row r="15" spans="1:3" ht="14.25">
      <c r="A15" s="133" t="s">
        <v>174</v>
      </c>
      <c r="B15" s="131" t="s">
        <v>175</v>
      </c>
      <c r="C15" s="192">
        <v>0.174</v>
      </c>
    </row>
    <row r="16" spans="1:3" ht="14.25">
      <c r="A16" s="133" t="s">
        <v>127</v>
      </c>
      <c r="B16" s="131" t="s">
        <v>149</v>
      </c>
      <c r="C16" s="192">
        <v>0.126</v>
      </c>
    </row>
    <row r="17" spans="1:3" ht="14.25">
      <c r="A17" s="133" t="s">
        <v>140</v>
      </c>
      <c r="B17" s="131" t="s">
        <v>150</v>
      </c>
      <c r="C17" s="192">
        <v>0.544</v>
      </c>
    </row>
    <row r="18" spans="1:3" ht="42.75" customHeight="1">
      <c r="A18" s="134" t="s">
        <v>141</v>
      </c>
      <c r="B18" s="135" t="s">
        <v>151</v>
      </c>
      <c r="C18" s="193">
        <v>0.0448</v>
      </c>
    </row>
    <row r="19" spans="1:3" ht="39.75" customHeight="1">
      <c r="A19" s="134" t="s">
        <v>142</v>
      </c>
      <c r="B19" s="135" t="s">
        <v>151</v>
      </c>
      <c r="C19" s="193">
        <v>0.0415</v>
      </c>
    </row>
    <row r="20" spans="1:3" ht="42" customHeight="1" thickBot="1">
      <c r="A20" s="130" t="s">
        <v>143</v>
      </c>
      <c r="B20" s="132" t="s">
        <v>156</v>
      </c>
      <c r="C20" s="194">
        <v>0.208</v>
      </c>
    </row>
    <row r="21" spans="1:2" ht="14.25">
      <c r="A21" s="115"/>
      <c r="B21" s="115"/>
    </row>
    <row r="22" spans="1:3" ht="14.25">
      <c r="A22" s="115"/>
      <c r="B22" s="115"/>
      <c r="C22" s="115"/>
    </row>
    <row r="23" spans="1:3" ht="14.25">
      <c r="A23" s="115"/>
      <c r="B23" s="115"/>
      <c r="C23" s="115"/>
    </row>
    <row r="24" spans="1:3" ht="14.25">
      <c r="A24" s="119" t="s">
        <v>90</v>
      </c>
      <c r="B24" s="123" t="s">
        <v>0</v>
      </c>
      <c r="C24" s="123"/>
    </row>
    <row r="25" spans="1:3" ht="14.25">
      <c r="A25" s="119"/>
      <c r="B25" s="23"/>
      <c r="C25" s="23"/>
    </row>
    <row r="26" spans="1:3" ht="14.25">
      <c r="A26" s="119"/>
      <c r="B26" s="23"/>
      <c r="C26" s="23"/>
    </row>
    <row r="27" spans="1:3" ht="14.25">
      <c r="A27" s="119" t="s">
        <v>21</v>
      </c>
      <c r="B27" s="123" t="s">
        <v>22</v>
      </c>
      <c r="C27" s="123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Нарбекова Мээрим Уланбековна</cp:lastModifiedBy>
  <cp:lastPrinted>2015-04-07T11:37:05Z</cp:lastPrinted>
  <dcterms:created xsi:type="dcterms:W3CDTF">1996-10-08T23:32:33Z</dcterms:created>
  <dcterms:modified xsi:type="dcterms:W3CDTF">2020-11-18T07:44:25Z</dcterms:modified>
  <cp:category/>
  <cp:version/>
  <cp:contentType/>
  <cp:contentStatus/>
</cp:coreProperties>
</file>