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<sst xmlns="http://schemas.openxmlformats.org/spreadsheetml/2006/main" count="76" uniqueCount="69">
  <si>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-</t>
  </si>
  <si>
    <t>ACTIVES</t>
  </si>
  <si>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</si>
  <si>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</si>
  <si>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</si>
  <si>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</si>
  <si>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Financial tools,estimated at fair value, which changes are reflected in profit or in the losses during the period</t>
  </si>
  <si>
    <t>- owned by the Group</t>
  </si>
  <si>
    <t>- pledged under REPO-AGREEMENT</t>
  </si>
  <si>
    <t>Credits and advances to banks</t>
  </si>
  <si>
    <t>Credits to clients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</si>
  <si>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</si>
  <si>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</si>
  <si>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</si>
  <si>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</si>
  <si>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</si>
  <si>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</si>
  <si>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</si>
  <si>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</si>
  <si>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</si>
  <si>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</si>
  <si>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</si>
  <si>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</si>
  <si>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</si>
  <si>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</si>
  <si>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</si>
  <si>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</si>
  <si>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</si>
  <si>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</si>
  <si>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</si>
  <si>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</si>
  <si>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</si>
  <si>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</si>
  <si>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</si>
  <si>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Positive revaluation of buildings</t>
  </si>
  <si>
    <t>Revaluation reserve for financial assets available for sale</t>
  </si>
  <si>
    <t>Accumulated translation reserve currency reporting</t>
  </si>
  <si>
    <t>Retained earnings</t>
  </si>
  <si>
    <t>TOTAL CAPITAL</t>
  </si>
  <si>
    <t>Share non-controlling shareholders</t>
  </si>
  <si>
    <t>IN TOTAL CAPITAL</t>
  </si>
  <si>
    <t>IN TOTAL OBLIGATIONS AND THE  CAPITAL</t>
  </si>
  <si>
    <t xml:space="preserve">The chief accountant </t>
  </si>
  <si>
    <t>Interest incomes</t>
  </si>
  <si>
    <t>Interest expenses</t>
  </si>
  <si>
    <t>Net interest income</t>
  </si>
  <si>
    <t>Commission income</t>
  </si>
  <si>
    <t>Commission expenses</t>
  </si>
  <si>
    <t>Net income (loss) from foreign currency transactions</t>
  </si>
  <si>
    <t>Profit (loss) before income taxes</t>
  </si>
  <si>
    <t>Income tax expense</t>
  </si>
  <si>
    <t>Profit (loss) for the period</t>
  </si>
  <si>
    <t>Total comprehensive income for the period</t>
  </si>
  <si>
    <t>The chief accountant</t>
  </si>
  <si>
    <t>Djenbaeva E.T.</t>
  </si>
  <si>
    <t>Исп: Ibraeva A.T.</t>
  </si>
  <si>
    <t>May 2014</t>
  </si>
  <si>
    <t>May 2015</t>
  </si>
  <si>
    <t>The report on the comprehensive income on May, 30, 2015 OJSC "Commercial bank KYRGYZSTAN"</t>
  </si>
  <si>
    <t>Net interest income to losses from depreciation on assets</t>
  </si>
  <si>
    <t>Losses from depreciation on assets on which percent are charged</t>
  </si>
  <si>
    <t>Losses (restoration of losses) from depreciation on other operations</t>
  </si>
  <si>
    <t>net not interest income</t>
  </si>
  <si>
    <t>operating income</t>
  </si>
  <si>
    <t>operating expenses</t>
  </si>
  <si>
    <t>Chairman of the Board</t>
  </si>
  <si>
    <t>ilebaev N. E.</t>
  </si>
  <si>
    <t>The report on a financial position on accounting balance on May, 30, 2015 OJSC "Commercial bank"</t>
  </si>
  <si>
    <t xml:space="preserve">Other  income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</si>
</sst>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 Cyr"/>
      <family val="0"/>
    </font>
    <font>
      <b/>
      <sz val="9"/>
      <name val="Arial Cyr"/>
      <family val="2"/>
    </font>
    <font>
      <sz val="10"/>
      <name val="TYMES NEW ROMAN CYR"/>
      <family val="0"/>
    </font>
    <font>
      <sz val="9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9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TYMES NEW ROMAN CYR"/>
      <family val="0"/>
    </font>
    <font>
      <sz val="9"/>
      <color theme="1"/>
      <name val="TYMES NEW ROMAN CYR"/>
      <family val="0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10" xfId="39" applyNumberFormat="1" applyFont="1" applyFill="1" applyBorder="1" applyAlignment="1">
      <alignment horizont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80" fontId="3" fillId="0" borderId="0" xfId="40" applyNumberFormat="1" applyFont="1" applyFill="1" applyAlignment="1">
      <alignment horizontal="right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80" fontId="4" fillId="0" borderId="11" xfId="34" applyNumberFormat="1" applyFont="1" applyFill="1" applyBorder="1" applyAlignment="1">
      <alignment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80" fontId="4" fillId="0" borderId="12" xfId="34" applyNumberFormat="1" applyFont="1" applyFill="1" applyBorder="1" applyAlignment="1">
      <alignment/>
    </xf>
    <xf numFmtId="180" fontId="4" fillId="0" borderId="0" xfId="34" applyNumberFormat="1" applyFont="1" applyFill="1" applyBorder="1" applyAlignment="1">
      <alignment/>
    </xf>
    <xf numFmtId="177" fontId="4" fillId="0" borderId="0" xfId="40" applyNumberFormat="1" applyFont="1" applyFill="1" applyBorder="1" applyAlignment="1">
      <alignment horizontal="right"/>
      <protection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180" fontId="4" fillId="0" borderId="0" xfId="40" applyNumberFormat="1" applyFont="1" applyFill="1" applyAlignment="1">
      <alignment horizontal="right"/>
      <protection/>
    </xf>
    <xf numFmtId="0" fontId="4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39" applyFont="1" applyFill="1" applyBorder="1" applyAlignment="1">
      <alignment horizontal="center" wrapText="1"/>
      <protection/>
    </xf>
    <xf numFmtId="49" fontId="14" fillId="0" borderId="0" xfId="39" applyNumberFormat="1" applyFont="1" applyFill="1" applyBorder="1" applyAlignment="1">
      <alignment horizontal="center" vertical="center" wrapText="1"/>
      <protection/>
    </xf>
    <xf numFmtId="0" fontId="0" fillId="0" borderId="0" xfId="39" applyFont="1" applyFill="1" applyBorder="1" applyAlignment="1">
      <alignment/>
      <protection/>
    </xf>
    <xf numFmtId="0" fontId="14" fillId="0" borderId="0" xfId="39" applyFont="1" applyFill="1" applyBorder="1" applyAlignment="1">
      <alignment horizontal="center" vertical="center"/>
      <protection/>
    </xf>
    <xf numFmtId="14" fontId="14" fillId="0" borderId="10" xfId="39" applyNumberFormat="1" applyFont="1" applyFill="1" applyBorder="1" applyAlignment="1">
      <alignment horizontal="center"/>
      <protection/>
    </xf>
    <xf numFmtId="0" fontId="0" fillId="0" borderId="0" xfId="39" applyFont="1" applyBorder="1" applyAlignment="1">
      <alignment/>
      <protection/>
    </xf>
    <xf numFmtId="0" fontId="0" fillId="0" borderId="0" xfId="39" applyFont="1" applyFill="1" applyBorder="1" applyAlignment="1">
      <alignment horizontal="center" vertical="center"/>
      <protection/>
    </xf>
    <xf numFmtId="0" fontId="14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8" applyFont="1">
      <alignment/>
      <protection/>
    </xf>
    <xf numFmtId="180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10" fillId="0" borderId="0" xfId="0" applyFont="1" applyAlignment="1">
      <alignment/>
    </xf>
    <xf numFmtId="180" fontId="56" fillId="0" borderId="0" xfId="0" applyNumberFormat="1" applyFont="1" applyFill="1" applyBorder="1" applyAlignment="1">
      <alignment/>
    </xf>
    <xf numFmtId="180" fontId="57" fillId="0" borderId="0" xfId="40" applyNumberFormat="1" applyFont="1" applyFill="1" applyAlignment="1">
      <alignment horizontal="center"/>
      <protection/>
    </xf>
    <xf numFmtId="180" fontId="19" fillId="0" borderId="0" xfId="40" applyNumberFormat="1" applyFont="1" applyFill="1" applyAlignment="1">
      <alignment horizontal="center"/>
      <protection/>
    </xf>
    <xf numFmtId="3" fontId="58" fillId="0" borderId="0" xfId="33" applyNumberFormat="1" applyFont="1" applyFill="1" applyAlignment="1">
      <alignment horizontal="right"/>
    </xf>
    <xf numFmtId="3" fontId="59" fillId="0" borderId="0" xfId="40" applyNumberFormat="1" applyFont="1" applyFill="1" applyAlignment="1">
      <alignment horizontal="right"/>
      <protection/>
    </xf>
    <xf numFmtId="180" fontId="58" fillId="0" borderId="0" xfId="40" applyNumberFormat="1" applyFont="1" applyFill="1" applyAlignment="1">
      <alignment horizontal="center"/>
      <protection/>
    </xf>
    <xf numFmtId="180" fontId="20" fillId="0" borderId="0" xfId="40" applyNumberFormat="1" applyFont="1" applyFill="1" applyAlignment="1">
      <alignment horizontal="center"/>
      <protection/>
    </xf>
    <xf numFmtId="3" fontId="58" fillId="0" borderId="0" xfId="40" applyNumberFormat="1" applyFont="1" applyFill="1" applyAlignment="1">
      <alignment horizontal="right"/>
      <protection/>
    </xf>
    <xf numFmtId="3" fontId="59" fillId="0" borderId="11" xfId="34" applyNumberFormat="1" applyFont="1" applyFill="1" applyBorder="1" applyAlignment="1">
      <alignment horizontal="right"/>
    </xf>
    <xf numFmtId="3" fontId="4" fillId="0" borderId="12" xfId="34" applyNumberFormat="1" applyFont="1" applyFill="1" applyBorder="1" applyAlignment="1">
      <alignment horizontal="right"/>
    </xf>
    <xf numFmtId="3" fontId="58" fillId="0" borderId="13" xfId="33" applyNumberFormat="1" applyFont="1" applyFill="1" applyBorder="1" applyAlignment="1">
      <alignment horizontal="right"/>
    </xf>
    <xf numFmtId="3" fontId="4" fillId="0" borderId="0" xfId="34" applyNumberFormat="1" applyFont="1" applyFill="1" applyBorder="1" applyAlignment="1">
      <alignment horizontal="right"/>
    </xf>
    <xf numFmtId="3" fontId="4" fillId="0" borderId="11" xfId="34" applyNumberFormat="1" applyFont="1" applyFill="1" applyBorder="1" applyAlignment="1">
      <alignment horizontal="right"/>
    </xf>
    <xf numFmtId="180" fontId="19" fillId="0" borderId="0" xfId="40" applyNumberFormat="1" applyFont="1" applyFill="1" applyAlignment="1">
      <alignment horizontal="center" vertical="center" wrapText="1"/>
      <protection/>
    </xf>
    <xf numFmtId="180" fontId="57" fillId="0" borderId="0" xfId="40" applyNumberFormat="1" applyFont="1" applyFill="1" applyAlignment="1">
      <alignment horizontal="center" wrapText="1"/>
      <protection/>
    </xf>
    <xf numFmtId="180" fontId="19" fillId="0" borderId="0" xfId="76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180" fontId="60" fillId="0" borderId="0" xfId="40" applyNumberFormat="1" applyFont="1" applyFill="1" applyAlignment="1">
      <alignment horizontal="center"/>
      <protection/>
    </xf>
    <xf numFmtId="180" fontId="14" fillId="0" borderId="12" xfId="78" applyNumberFormat="1" applyFont="1" applyFill="1" applyBorder="1" applyAlignment="1">
      <alignment horizontal="center"/>
    </xf>
    <xf numFmtId="180" fontId="60" fillId="0" borderId="0" xfId="76" applyNumberFormat="1" applyFont="1" applyFill="1" applyBorder="1" applyAlignment="1">
      <alignment horizontal="center"/>
    </xf>
    <xf numFmtId="180" fontId="61" fillId="0" borderId="0" xfId="40" applyNumberFormat="1" applyFont="1" applyFill="1" applyAlignment="1">
      <alignment horizontal="center"/>
      <protection/>
    </xf>
    <xf numFmtId="180" fontId="14" fillId="0" borderId="11" xfId="76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10" xfId="78"/>
    <cellStyle name="Финансовый 11" xfId="79"/>
    <cellStyle name="Финансовый 12" xfId="80"/>
    <cellStyle name="Финансовый 13" xfId="81"/>
    <cellStyle name="Финансовый 14" xfId="82"/>
    <cellStyle name="Финансовый 15" xfId="83"/>
    <cellStyle name="Финансовый 16" xfId="84"/>
    <cellStyle name="Финансовый 17" xfId="85"/>
    <cellStyle name="Финансовый 18" xfId="86"/>
    <cellStyle name="Финансовый 2" xfId="87"/>
    <cellStyle name="Финансовый 3" xfId="88"/>
    <cellStyle name="Финансовый 4" xfId="89"/>
    <cellStyle name="Финансовый 5" xfId="90"/>
    <cellStyle name="Финансовый 6" xfId="91"/>
    <cellStyle name="Финансовый 7" xfId="92"/>
    <cellStyle name="Финансовый 8" xfId="93"/>
    <cellStyle name="Финансовый 9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56.421875" style="2" bestFit="1" customWidth="1"/>
    <col min="3" max="3" width="0.71875" style="2" customWidth="1"/>
    <col min="4" max="4" width="15.421875" style="4" customWidth="1"/>
    <col min="5" max="5" width="16.140625" style="2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8" ht="13.5" thickBot="1">
      <c r="A1" s="87" t="s">
        <v>67</v>
      </c>
      <c r="B1" s="88"/>
      <c r="C1" s="88"/>
      <c r="D1" s="88"/>
      <c r="E1" s="88"/>
      <c r="F1" s="88"/>
      <c r="G1" s="3"/>
      <c r="H1" s="3"/>
    </row>
    <row r="3" spans="4:5" ht="12">
      <c r="D3" s="35"/>
      <c r="E3" s="34"/>
    </row>
    <row r="4" spans="2:8" ht="12.75" customHeight="1">
      <c r="B4" s="6"/>
      <c r="C4" s="6"/>
      <c r="D4" s="42" t="s">
        <v>57</v>
      </c>
      <c r="E4" s="42" t="s">
        <v>56</v>
      </c>
      <c r="G4" s="7"/>
      <c r="H4" s="7"/>
    </row>
    <row r="5" spans="2:8" ht="12.75" thickBot="1">
      <c r="B5" s="8"/>
      <c r="C5" s="9"/>
      <c r="D5" s="10"/>
      <c r="E5" s="10"/>
      <c r="G5" s="11"/>
      <c r="H5" s="11"/>
    </row>
    <row r="6" spans="2:5" ht="12">
      <c r="B6" s="12" t="s">
        <v>1</v>
      </c>
      <c r="C6" s="12"/>
      <c r="D6" s="13"/>
      <c r="E6" s="13"/>
    </row>
    <row r="7" spans="2:6" ht="12">
      <c r="B7" s="14" t="s">
        <v>2</v>
      </c>
      <c r="C7" s="15">
        <v>13</v>
      </c>
      <c r="D7" s="67">
        <v>916740.0202</v>
      </c>
      <c r="E7" s="16">
        <v>724398</v>
      </c>
      <c r="F7" s="17"/>
    </row>
    <row r="8" spans="2:6" ht="12">
      <c r="B8" s="33" t="s">
        <v>3</v>
      </c>
      <c r="C8" s="15"/>
      <c r="D8" s="67">
        <v>724158.61618</v>
      </c>
      <c r="E8" s="16">
        <v>625789</v>
      </c>
      <c r="F8" s="17"/>
    </row>
    <row r="9" spans="2:6" ht="12">
      <c r="B9" s="33" t="s">
        <v>4</v>
      </c>
      <c r="C9" s="15"/>
      <c r="D9" s="67">
        <v>599060.59554</v>
      </c>
      <c r="E9" s="16">
        <v>334594</v>
      </c>
      <c r="F9" s="17"/>
    </row>
    <row r="10" spans="2:5" ht="12.75" customHeight="1">
      <c r="B10" s="14" t="s">
        <v>13</v>
      </c>
      <c r="C10" s="15">
        <v>18</v>
      </c>
      <c r="D10" s="67">
        <v>296381.29047</v>
      </c>
      <c r="E10" s="67">
        <v>207102.75318</v>
      </c>
    </row>
    <row r="11" spans="2:6" ht="12">
      <c r="B11" s="32" t="s">
        <v>5</v>
      </c>
      <c r="C11" s="15"/>
      <c r="D11" s="68">
        <f>D7+D8+D9</f>
        <v>2239959.23192</v>
      </c>
      <c r="E11" s="31">
        <v>1684781</v>
      </c>
      <c r="F11" s="17"/>
    </row>
    <row r="12" spans="2:5" ht="12.75" customHeight="1">
      <c r="B12" s="14" t="s">
        <v>9</v>
      </c>
      <c r="C12" s="15">
        <v>16</v>
      </c>
      <c r="D12" s="67">
        <f>1071719.46501-1510</f>
        <v>1070209.46501</v>
      </c>
      <c r="E12" s="67">
        <f>1601958.59485-3089</f>
        <v>1598869.59485</v>
      </c>
    </row>
    <row r="13" spans="2:5" ht="12.75" customHeight="1">
      <c r="B13" s="14" t="s">
        <v>10</v>
      </c>
      <c r="C13" s="15">
        <v>17</v>
      </c>
      <c r="D13" s="67">
        <v>5048091.56572</v>
      </c>
      <c r="E13" s="67">
        <v>4534387.19898</v>
      </c>
    </row>
    <row r="14" spans="2:5" ht="12.75" customHeight="1">
      <c r="B14" s="14" t="s">
        <v>11</v>
      </c>
      <c r="C14" s="15"/>
      <c r="D14" s="69">
        <v>-247466</v>
      </c>
      <c r="E14" s="70">
        <v>-196480</v>
      </c>
    </row>
    <row r="15" spans="2:5" ht="12.75" customHeight="1">
      <c r="B15" s="58" t="s">
        <v>12</v>
      </c>
      <c r="C15" s="15"/>
      <c r="D15" s="68">
        <f>D13+D14</f>
        <v>4800625.56572</v>
      </c>
      <c r="E15" s="68">
        <f>E13+E14</f>
        <v>4337907.19898</v>
      </c>
    </row>
    <row r="16" spans="2:5" ht="24">
      <c r="B16" s="14" t="s">
        <v>6</v>
      </c>
      <c r="C16" s="15"/>
      <c r="E16" s="4"/>
    </row>
    <row r="17" spans="2:5" ht="12">
      <c r="B17" s="19" t="s">
        <v>7</v>
      </c>
      <c r="C17" s="15">
        <v>14</v>
      </c>
      <c r="E17" s="64">
        <v>0</v>
      </c>
    </row>
    <row r="18" spans="2:5" ht="12">
      <c r="B18" s="19" t="s">
        <v>8</v>
      </c>
      <c r="C18" s="15">
        <v>14</v>
      </c>
      <c r="D18" s="67">
        <f>29554.5+25</f>
        <v>29579.5</v>
      </c>
      <c r="E18" s="67">
        <v>27288.04</v>
      </c>
    </row>
    <row r="19" spans="2:5" ht="12.75" customHeight="1">
      <c r="B19" s="14" t="s">
        <v>14</v>
      </c>
      <c r="C19" s="15"/>
      <c r="E19" s="4"/>
    </row>
    <row r="20" spans="2:5" ht="12.75" customHeight="1">
      <c r="B20" s="14" t="s">
        <v>15</v>
      </c>
      <c r="C20" s="15"/>
      <c r="E20" s="4"/>
    </row>
    <row r="21" spans="2:5" ht="12.75" customHeight="1">
      <c r="B21" s="14" t="s">
        <v>16</v>
      </c>
      <c r="C21" s="15"/>
      <c r="E21" s="4"/>
    </row>
    <row r="22" spans="2:5" ht="12.75" customHeight="1">
      <c r="B22" s="14" t="s">
        <v>17</v>
      </c>
      <c r="C22" s="15">
        <v>19</v>
      </c>
      <c r="D22" s="67">
        <v>480162.10296</v>
      </c>
      <c r="E22" s="67">
        <v>332324.99996</v>
      </c>
    </row>
    <row r="23" spans="2:5" ht="12.75" customHeight="1">
      <c r="B23" s="14" t="s">
        <v>18</v>
      </c>
      <c r="C23" s="15">
        <v>12</v>
      </c>
      <c r="E23" s="4"/>
    </row>
    <row r="24" spans="2:5" ht="12.75" customHeight="1">
      <c r="B24" s="20" t="s">
        <v>19</v>
      </c>
      <c r="C24" s="15">
        <v>20</v>
      </c>
      <c r="D24" s="71">
        <v>199492</v>
      </c>
      <c r="E24" s="67">
        <v>344138</v>
      </c>
    </row>
    <row r="25" spans="2:8" ht="13.5" customHeight="1" thickBot="1">
      <c r="B25" s="59" t="s">
        <v>20</v>
      </c>
      <c r="C25" s="12"/>
      <c r="D25" s="72">
        <f>D11+D12+D15+D18+D22+D24+D10</f>
        <v>9116409.15608</v>
      </c>
      <c r="E25" s="72">
        <f>E10+E11+E15+E18+E22+E24+E12</f>
        <v>8532411.58697</v>
      </c>
      <c r="F25" s="26"/>
      <c r="G25" s="22"/>
      <c r="H25" s="22"/>
    </row>
    <row r="26" spans="2:5" ht="12.75" thickTop="1">
      <c r="B26" s="20"/>
      <c r="C26" s="20"/>
      <c r="E26" s="4"/>
    </row>
    <row r="27" spans="2:5" ht="12">
      <c r="B27" s="12" t="s">
        <v>21</v>
      </c>
      <c r="C27" s="12"/>
      <c r="E27" s="4"/>
    </row>
    <row r="28" spans="2:5" ht="24">
      <c r="B28" s="14" t="s">
        <v>6</v>
      </c>
      <c r="C28" s="15">
        <v>14</v>
      </c>
      <c r="D28" s="67">
        <v>1177.81</v>
      </c>
      <c r="E28" s="67">
        <v>6392</v>
      </c>
    </row>
    <row r="29" spans="2:5" ht="12">
      <c r="B29" s="60" t="s">
        <v>22</v>
      </c>
      <c r="C29" s="15">
        <v>21</v>
      </c>
      <c r="D29" s="67">
        <v>1721602.1225</v>
      </c>
      <c r="E29" s="67">
        <v>602143</v>
      </c>
    </row>
    <row r="30" spans="2:5" ht="12">
      <c r="B30" s="24" t="s">
        <v>23</v>
      </c>
      <c r="C30" s="15">
        <v>22</v>
      </c>
      <c r="D30" s="67">
        <v>5936977.1279</v>
      </c>
      <c r="E30" s="67">
        <v>5977898</v>
      </c>
    </row>
    <row r="31" spans="2:5" ht="12">
      <c r="B31" s="24" t="s">
        <v>24</v>
      </c>
      <c r="C31" s="15"/>
      <c r="E31" s="4"/>
    </row>
    <row r="32" spans="2:5" ht="12">
      <c r="B32" s="24" t="s">
        <v>25</v>
      </c>
      <c r="C32" s="15">
        <v>23</v>
      </c>
      <c r="E32" s="4"/>
    </row>
    <row r="33" spans="2:5" ht="12">
      <c r="B33" s="24" t="s">
        <v>26</v>
      </c>
      <c r="C33" s="15">
        <v>23</v>
      </c>
      <c r="D33" s="67">
        <v>330291.20776</v>
      </c>
      <c r="E33" s="67">
        <v>891631</v>
      </c>
    </row>
    <row r="34" spans="2:5" ht="12">
      <c r="B34" s="24" t="s">
        <v>27</v>
      </c>
      <c r="C34" s="15"/>
      <c r="D34" s="67">
        <v>2485.28374</v>
      </c>
      <c r="E34" s="67">
        <v>5100</v>
      </c>
    </row>
    <row r="35" spans="2:5" ht="12">
      <c r="B35" s="24" t="s">
        <v>28</v>
      </c>
      <c r="C35" s="15">
        <v>12</v>
      </c>
      <c r="D35" s="67">
        <v>4020</v>
      </c>
      <c r="E35" s="67">
        <v>3320</v>
      </c>
    </row>
    <row r="36" spans="2:5" ht="12">
      <c r="B36" s="33" t="s">
        <v>29</v>
      </c>
      <c r="C36" s="15">
        <v>24</v>
      </c>
      <c r="D36" s="67">
        <v>132684</v>
      </c>
      <c r="E36" s="67">
        <v>109329</v>
      </c>
    </row>
    <row r="37" spans="2:8" ht="12.75" customHeight="1">
      <c r="B37" s="59" t="s">
        <v>30</v>
      </c>
      <c r="C37" s="12"/>
      <c r="D37" s="73">
        <f>SUM(D28:D36)</f>
        <v>8129237.551899999</v>
      </c>
      <c r="E37" s="73">
        <f>SUM(E28:E36)</f>
        <v>7595813</v>
      </c>
      <c r="F37" s="26"/>
      <c r="G37" s="22"/>
      <c r="H37" s="22"/>
    </row>
    <row r="38" spans="2:7" ht="12">
      <c r="B38" s="20"/>
      <c r="C38" s="20"/>
      <c r="E38" s="4"/>
      <c r="G38" s="22"/>
    </row>
    <row r="39" spans="2:5" ht="12.75" customHeight="1">
      <c r="B39" s="12" t="s">
        <v>31</v>
      </c>
      <c r="C39" s="12"/>
      <c r="E39" s="4"/>
    </row>
    <row r="40" spans="2:5" ht="12.75" customHeight="1">
      <c r="B40" s="20" t="s">
        <v>32</v>
      </c>
      <c r="C40" s="15">
        <v>25</v>
      </c>
      <c r="D40" s="67">
        <v>781987.36</v>
      </c>
      <c r="E40" s="67">
        <v>622243</v>
      </c>
    </row>
    <row r="41" spans="2:5" ht="12.75" customHeight="1">
      <c r="B41" s="20" t="s">
        <v>33</v>
      </c>
      <c r="C41" s="20"/>
      <c r="D41" s="67">
        <v>140513.72</v>
      </c>
      <c r="E41" s="67">
        <v>568</v>
      </c>
    </row>
    <row r="42" spans="2:5" ht="12.75" customHeight="1">
      <c r="B42" s="61" t="s">
        <v>34</v>
      </c>
      <c r="C42" s="20"/>
      <c r="E42" s="4"/>
    </row>
    <row r="43" spans="2:5" ht="12">
      <c r="B43" s="20" t="s">
        <v>35</v>
      </c>
      <c r="C43" s="20"/>
      <c r="E43" s="4" t="s">
        <v>0</v>
      </c>
    </row>
    <row r="44" spans="2:5" ht="12.75" customHeight="1">
      <c r="B44" s="20" t="s">
        <v>36</v>
      </c>
      <c r="C44" s="20"/>
      <c r="E44" s="4"/>
    </row>
    <row r="45" spans="2:5" ht="12.75" customHeight="1">
      <c r="B45" s="20" t="s">
        <v>37</v>
      </c>
      <c r="C45" s="20"/>
      <c r="D45" s="74">
        <v>64670.43455</v>
      </c>
      <c r="E45" s="74">
        <v>313787</v>
      </c>
    </row>
    <row r="46" spans="2:8" ht="12.75" customHeight="1">
      <c r="B46" s="12" t="s">
        <v>38</v>
      </c>
      <c r="C46" s="12"/>
      <c r="D46" s="75">
        <f>SUM(D40:D45)</f>
        <v>987171.51455</v>
      </c>
      <c r="E46" s="75">
        <f>SUM(E40:E45)</f>
        <v>936598</v>
      </c>
      <c r="G46" s="27"/>
      <c r="H46" s="27"/>
    </row>
    <row r="47" spans="2:8" ht="12.75" customHeight="1">
      <c r="B47" s="20" t="s">
        <v>39</v>
      </c>
      <c r="C47" s="12"/>
      <c r="E47" s="4"/>
      <c r="G47" s="27"/>
      <c r="H47" s="27"/>
    </row>
    <row r="48" spans="2:8" ht="12.75" customHeight="1">
      <c r="B48" s="12" t="s">
        <v>40</v>
      </c>
      <c r="C48" s="12"/>
      <c r="D48" s="4">
        <v>987172</v>
      </c>
      <c r="E48" s="25">
        <v>936598</v>
      </c>
      <c r="G48" s="27"/>
      <c r="H48" s="27"/>
    </row>
    <row r="49" spans="2:8" ht="13.5" customHeight="1" thickBot="1">
      <c r="B49" s="62" t="s">
        <v>41</v>
      </c>
      <c r="C49" s="28"/>
      <c r="D49" s="76">
        <f>D37+D48</f>
        <v>9116409.5519</v>
      </c>
      <c r="E49" s="21">
        <v>8532411</v>
      </c>
      <c r="G49" s="22"/>
      <c r="H49" s="22"/>
    </row>
    <row r="50" spans="2:8" ht="12.75" thickTop="1">
      <c r="B50" s="20"/>
      <c r="C50" s="20"/>
      <c r="D50" s="2"/>
      <c r="G50" s="23"/>
      <c r="H50" s="23"/>
    </row>
    <row r="51" spans="2:5" ht="12">
      <c r="B51" s="29"/>
      <c r="D51" s="30"/>
      <c r="E51" s="30"/>
    </row>
    <row r="54" spans="2:5" ht="12.75">
      <c r="B54" s="2" t="s">
        <v>65</v>
      </c>
      <c r="E54" s="38" t="s">
        <v>66</v>
      </c>
    </row>
    <row r="57" spans="2:5" ht="12.75">
      <c r="B57" s="63" t="s">
        <v>42</v>
      </c>
      <c r="E57" s="38" t="s">
        <v>54</v>
      </c>
    </row>
    <row r="58" ht="12">
      <c r="D58" s="18"/>
    </row>
    <row r="60" ht="12.75">
      <c r="B60" s="38" t="s">
        <v>55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82" zoomScalePageLayoutView="0" workbookViewId="0" topLeftCell="A1">
      <selection activeCell="B22" sqref="B22"/>
    </sheetView>
  </sheetViews>
  <sheetFormatPr defaultColWidth="9.140625" defaultRowHeight="12.75"/>
  <cols>
    <col min="1" max="1" width="9.140625" style="38" customWidth="1"/>
    <col min="2" max="2" width="65.7109375" style="38" customWidth="1"/>
    <col min="3" max="3" width="0.85546875" style="38" customWidth="1"/>
    <col min="4" max="4" width="15.00390625" style="38" customWidth="1"/>
    <col min="5" max="5" width="17.421875" style="38" customWidth="1"/>
    <col min="6" max="16384" width="9.140625" style="38" customWidth="1"/>
  </cols>
  <sheetData>
    <row r="1" spans="1:6" ht="13.5" thickBot="1">
      <c r="A1" s="1" t="s">
        <v>58</v>
      </c>
      <c r="B1" s="36"/>
      <c r="C1" s="36"/>
      <c r="D1" s="36"/>
      <c r="E1" s="37"/>
      <c r="F1" s="36"/>
    </row>
    <row r="3" spans="4:5" ht="12.75">
      <c r="D3" s="39"/>
      <c r="E3" s="40"/>
    </row>
    <row r="4" spans="2:5" ht="12.75">
      <c r="B4" s="41"/>
      <c r="C4" s="41"/>
      <c r="D4" s="42" t="s">
        <v>57</v>
      </c>
      <c r="E4" s="42" t="s">
        <v>56</v>
      </c>
    </row>
    <row r="5" spans="2:5" ht="13.5" thickBot="1">
      <c r="B5" s="43"/>
      <c r="C5" s="44"/>
      <c r="D5" s="45"/>
      <c r="E5" s="45"/>
    </row>
    <row r="6" spans="2:5" ht="12.75">
      <c r="B6" s="46"/>
      <c r="C6" s="46"/>
      <c r="E6" s="43"/>
    </row>
    <row r="7" spans="2:5" ht="12.75">
      <c r="B7" s="80" t="s">
        <v>43</v>
      </c>
      <c r="C7" s="47">
        <v>4</v>
      </c>
      <c r="D7" s="66">
        <v>472060.12531</v>
      </c>
      <c r="E7" s="66">
        <v>399941.71841</v>
      </c>
    </row>
    <row r="8" spans="2:5" ht="12.75">
      <c r="B8" s="80" t="s">
        <v>44</v>
      </c>
      <c r="C8" s="47">
        <v>4</v>
      </c>
      <c r="D8" s="66">
        <v>-208057.91334</v>
      </c>
      <c r="E8" s="66">
        <v>-150316.75959</v>
      </c>
    </row>
    <row r="9" spans="2:5" ht="12.75">
      <c r="B9" s="80" t="s">
        <v>59</v>
      </c>
      <c r="C9" s="47"/>
      <c r="D9" s="81">
        <f>SUM(D7:D8)</f>
        <v>264002.21196999995</v>
      </c>
      <c r="E9" s="81">
        <f>SUM(E7:E8)</f>
        <v>249624.95881999997</v>
      </c>
    </row>
    <row r="10" spans="2:5" ht="12.75">
      <c r="B10" s="80" t="s">
        <v>60</v>
      </c>
      <c r="C10" s="47"/>
      <c r="D10" s="65">
        <v>-27726.54745</v>
      </c>
      <c r="E10" s="66">
        <v>-16918.13129</v>
      </c>
    </row>
    <row r="11" spans="2:5" ht="12.75">
      <c r="B11" s="48" t="s">
        <v>45</v>
      </c>
      <c r="C11" s="48"/>
      <c r="D11" s="82">
        <f>D9+D10</f>
        <v>236275.66451999993</v>
      </c>
      <c r="E11" s="82">
        <f>E9+E10</f>
        <v>232706.82752999998</v>
      </c>
    </row>
    <row r="12" spans="2:3" ht="12.75">
      <c r="B12" s="49"/>
      <c r="C12" s="49"/>
    </row>
    <row r="13" spans="2:5" ht="12.75">
      <c r="B13" s="43" t="s">
        <v>46</v>
      </c>
      <c r="C13" s="47">
        <v>5</v>
      </c>
      <c r="D13" s="66">
        <v>95306.36407</v>
      </c>
      <c r="E13" s="66">
        <v>79957.5922</v>
      </c>
    </row>
    <row r="14" spans="2:5" ht="12.75">
      <c r="B14" s="43" t="s">
        <v>47</v>
      </c>
      <c r="C14" s="47">
        <v>6</v>
      </c>
      <c r="D14" s="65">
        <v>-1252.25753</v>
      </c>
      <c r="E14" s="66">
        <v>-367.02525</v>
      </c>
    </row>
    <row r="15" spans="2:5" ht="12.75">
      <c r="B15" s="49" t="s">
        <v>48</v>
      </c>
      <c r="D15" s="65">
        <v>54629.47635</v>
      </c>
      <c r="E15" s="66">
        <v>43804.17078</v>
      </c>
    </row>
    <row r="16" spans="2:5" ht="12.75">
      <c r="B16" s="49" t="s">
        <v>61</v>
      </c>
      <c r="C16" s="49"/>
      <c r="D16" s="65">
        <v>-376.40308</v>
      </c>
      <c r="E16" s="77">
        <v>328.27128</v>
      </c>
    </row>
    <row r="17" spans="2:7" ht="12.75">
      <c r="B17" s="49" t="s">
        <v>68</v>
      </c>
      <c r="D17" s="65">
        <v>-105.83554</v>
      </c>
      <c r="E17" s="66">
        <v>2234.53386</v>
      </c>
      <c r="F17" s="50"/>
      <c r="G17" s="50"/>
    </row>
    <row r="18" spans="2:7" ht="12.75">
      <c r="B18" s="48" t="s">
        <v>62</v>
      </c>
      <c r="C18" s="48"/>
      <c r="D18" s="83">
        <f>SUM(D13:D17)</f>
        <v>148201.34427</v>
      </c>
      <c r="E18" s="83">
        <f>SUM(E13:E17)</f>
        <v>125957.54286999999</v>
      </c>
      <c r="F18" s="50"/>
      <c r="G18" s="50"/>
    </row>
    <row r="19" spans="2:3" ht="12.75">
      <c r="B19" s="49"/>
      <c r="C19" s="49"/>
    </row>
    <row r="20" spans="2:5" ht="17.25" customHeight="1">
      <c r="B20" s="49" t="s">
        <v>63</v>
      </c>
      <c r="C20" s="47">
        <v>9</v>
      </c>
      <c r="D20" s="84">
        <f>D11+D18</f>
        <v>384477.00878999993</v>
      </c>
      <c r="E20" s="84">
        <f>E11+E18</f>
        <v>358664.37039999996</v>
      </c>
    </row>
    <row r="21" spans="2:5" ht="17.25" customHeight="1">
      <c r="B21" s="49" t="s">
        <v>64</v>
      </c>
      <c r="C21" s="47"/>
      <c r="D21" s="65">
        <v>-325355.44783</v>
      </c>
      <c r="E21" s="78">
        <v>-278514</v>
      </c>
    </row>
    <row r="22" spans="2:5" ht="13.5" thickBot="1">
      <c r="B22" s="51" t="s">
        <v>49</v>
      </c>
      <c r="C22" s="51"/>
      <c r="D22" s="85">
        <f>SUM(D20:D21)</f>
        <v>59121.560959999915</v>
      </c>
      <c r="E22" s="85">
        <f>SUM(E20:E21)</f>
        <v>80150.37039999996</v>
      </c>
    </row>
    <row r="23" spans="2:3" ht="13.5" thickTop="1">
      <c r="B23" s="46"/>
      <c r="C23" s="46"/>
    </row>
    <row r="24" spans="2:5" ht="12.75">
      <c r="B24" s="46" t="s">
        <v>50</v>
      </c>
      <c r="C24" s="47">
        <v>12</v>
      </c>
      <c r="D24" s="79">
        <v>-5561.02</v>
      </c>
      <c r="E24" s="79">
        <v>-7600</v>
      </c>
    </row>
    <row r="25" spans="2:7" ht="13.5" thickBot="1">
      <c r="B25" s="51" t="s">
        <v>51</v>
      </c>
      <c r="C25" s="51"/>
      <c r="D25" s="86">
        <f>D24+D22</f>
        <v>53560.54095999991</v>
      </c>
      <c r="E25" s="86">
        <f>E24+E22</f>
        <v>72550.37039999996</v>
      </c>
      <c r="F25" s="52"/>
      <c r="G25" s="52"/>
    </row>
    <row r="26" spans="2:3" ht="13.5" thickTop="1">
      <c r="B26" s="53"/>
      <c r="C26" s="54"/>
    </row>
    <row r="27" spans="2:5" ht="13.5" thickBot="1">
      <c r="B27" s="55" t="s">
        <v>52</v>
      </c>
      <c r="D27" s="86">
        <f>D25</f>
        <v>53560.54095999991</v>
      </c>
      <c r="E27" s="86">
        <f>E25</f>
        <v>72550.37039999996</v>
      </c>
    </row>
    <row r="28" spans="2:5" ht="13.5" thickTop="1">
      <c r="B28" s="55"/>
      <c r="D28" s="56"/>
      <c r="E28" s="56"/>
    </row>
    <row r="29" spans="2:5" ht="12.75">
      <c r="B29" s="53"/>
      <c r="D29" s="57"/>
      <c r="E29" s="57"/>
    </row>
    <row r="31" ht="12.75">
      <c r="D31" s="50"/>
    </row>
    <row r="32" spans="2:5" ht="12.75">
      <c r="B32" s="2" t="s">
        <v>65</v>
      </c>
      <c r="D32" s="50"/>
      <c r="E32" s="38" t="s">
        <v>66</v>
      </c>
    </row>
    <row r="35" spans="2:5" ht="12.75">
      <c r="B35" t="s">
        <v>53</v>
      </c>
      <c r="E35" s="38" t="s">
        <v>54</v>
      </c>
    </row>
    <row r="39" ht="12.75">
      <c r="B39" s="38" t="s">
        <v>55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2015-06-12T08:08:11Z</dcterms:modified>
  <cp:category/>
  <cp:version/>
  <cp:contentType/>
  <cp:contentStatus/>
</cp:coreProperties>
</file>