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офп" sheetId="1" r:id="rId1"/>
    <sheet name="осп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<sst xmlns="http://schemas.openxmlformats.org/spreadsheetml/2006/main" count="144" uniqueCount="111">
  <si>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</si>
  <si>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</si>
  <si>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</si>
  <si>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</si>
  <si>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</si>
  <si>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</si>
  <si>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</si>
  <si>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</si>
  <si>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</si>
  <si>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</si>
  <si>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</si>
  <si>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</si>
  <si>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</si>
  <si>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</si>
  <si>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</si>
  <si>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</si>
  <si>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</si>
  <si>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</si>
  <si>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</si>
  <si>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</si>
  <si>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</si>
  <si>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Бардык милдеттенмелер жана капитал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</si>
  <si>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</si>
  <si>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</si>
  <si>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</si>
  <si>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</si>
  <si>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</si>
  <si>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</si>
  <si>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</si>
  <si>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</si>
  <si>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</si>
  <si>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</si>
  <si>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</si>
  <si>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</si>
  <si>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</si>
  <si>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</si>
  <si>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</si>
  <si>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</si>
  <si>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</si>
  <si>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</si>
  <si>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</si>
  <si>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</si>
  <si>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</si>
  <si>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</si>
  <si>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</si>
  <si>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</si>
  <si>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</si>
  <si>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</si>
  <si>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</si>
  <si>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</si>
  <si>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</si>
  <si>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</si>
  <si>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</si>
  <si>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</si>
  <si>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</si>
  <si>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</si>
  <si>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</si>
  <si>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</si>
  <si>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</si>
  <si>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</si>
  <si>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</si>
  <si>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</si>
  <si>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</si>
  <si>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Кошумча төлөнгөн капитал                миң сом</t>
  </si>
  <si>
    <t>Бөлүштүрүлбөгөн пайда      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</si>
  <si>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</si>
  <si>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</si>
  <si>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</si>
  <si>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</si>
  <si>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</si>
  <si>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</si>
  <si>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</si>
  <si>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</si>
  <si>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</si>
  <si>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</si>
  <si>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</si>
  <si>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</si>
  <si>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</si>
  <si>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</si>
  <si>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</si>
  <si>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</si>
  <si>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</si>
  <si>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</si>
  <si>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</si>
  <si>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</si>
  <si>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</si>
  <si>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</si>
  <si>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Убытки (восстановление убытков) от обесценения по прочим операциям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</si>
  <si>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</si>
  <si>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</si>
  <si>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</si>
  <si>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</si>
  <si>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</si>
  <si>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</si>
  <si>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насыялык мекемелердеги акча каржаттары</t>
  </si>
  <si>
    <t xml:space="preserve">2015-жылдын 31-декабрга </t>
  </si>
  <si>
    <t>2016-жылдын 31-декабрга</t>
  </si>
  <si>
    <t xml:space="preserve">ОАО "КЫРГЫЗСТАН Коммерциялык банктын" 2017-жылдын 30-сентябрга карата финансылык абал жөнүндө отчет  </t>
  </si>
  <si>
    <t>сентябрь 2017 г.</t>
  </si>
  <si>
    <t>сентябрь  2016 г.</t>
  </si>
  <si>
    <t>декабрь 2016 г.</t>
  </si>
  <si>
    <t>ОАО "КЫРГЫЗСТАН Коммерциялык банктын" 2017-жылдын 30-сентябрга карата  жалпы киреше отчету</t>
  </si>
  <si>
    <t>сентябрь 2016 г.</t>
  </si>
  <si>
    <t xml:space="preserve">  - Обременные залогом по зделкам РЕПО</t>
  </si>
  <si>
    <t>Чистый приток/(отток) денежных средств от финансовой деятельности</t>
  </si>
  <si>
    <t>III - квартал  2017г.</t>
  </si>
  <si>
    <t>III - квартал  2016г.</t>
  </si>
  <si>
    <t>2017-жылдын 30-сентябрга карата акча каражаттарынын жылышы жөнүндө отчет</t>
  </si>
  <si>
    <t>2017-жылдын 30-сентябрга карата капиталдын өзгөрүшү жөнүндө отчет</t>
  </si>
  <si>
    <t>2016-жылдын 30-сентябрга</t>
  </si>
  <si>
    <t>2017-жылдын 30-сентябрга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</si>
</sst>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2" applyFont="1" applyFill="1" applyBorder="1" applyAlignment="1">
      <alignment wrapText="1"/>
      <protection/>
    </xf>
    <xf numFmtId="49" fontId="7" fillId="0" borderId="0" xfId="4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2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1" applyFont="1" applyFill="1" applyBorder="1" applyAlignment="1">
      <alignment/>
      <protection/>
    </xf>
    <xf numFmtId="180" fontId="10" fillId="0" borderId="0" xfId="69" applyNumberFormat="1" applyFont="1" applyFill="1" applyBorder="1" applyAlignment="1">
      <alignment/>
    </xf>
    <xf numFmtId="180" fontId="52" fillId="0" borderId="0" xfId="42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left" wrapText="1"/>
      <protection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0" fontId="7" fillId="0" borderId="0" xfId="42" applyFont="1" applyFill="1" applyBorder="1" applyAlignment="1">
      <alignment vertical="center" wrapText="1"/>
      <protection/>
    </xf>
    <xf numFmtId="180" fontId="7" fillId="0" borderId="0" xfId="42" applyNumberFormat="1" applyFont="1" applyFill="1" applyBorder="1" applyAlignment="1">
      <alignment horizontal="right"/>
      <protection/>
    </xf>
    <xf numFmtId="180" fontId="52" fillId="0" borderId="0" xfId="0" applyNumberFormat="1" applyFont="1" applyFill="1" applyBorder="1" applyAlignment="1">
      <alignment/>
    </xf>
    <xf numFmtId="49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3" fillId="0" borderId="11" xfId="35" applyFont="1" applyBorder="1" applyAlignment="1">
      <alignment vertical="top"/>
      <protection/>
    </xf>
    <xf numFmtId="0" fontId="15" fillId="0" borderId="11" xfId="35" applyFont="1" applyBorder="1" applyAlignment="1">
      <alignment horizontal="left" vertical="top"/>
      <protection/>
    </xf>
    <xf numFmtId="180" fontId="15" fillId="0" borderId="11" xfId="35" applyNumberFormat="1" applyFont="1" applyFill="1" applyBorder="1" applyAlignment="1">
      <alignment/>
      <protection/>
    </xf>
    <xf numFmtId="180" fontId="15" fillId="0" borderId="12" xfId="35" applyNumberFormat="1" applyFont="1" applyFill="1" applyBorder="1" applyAlignment="1">
      <alignment/>
      <protection/>
    </xf>
    <xf numFmtId="0" fontId="13" fillId="0" borderId="11" xfId="35" applyFont="1" applyBorder="1" applyAlignment="1">
      <alignment horizontal="left" vertical="top"/>
      <protection/>
    </xf>
    <xf numFmtId="180" fontId="15" fillId="0" borderId="13" xfId="35" applyNumberFormat="1" applyFont="1" applyFill="1" applyBorder="1" applyAlignment="1">
      <alignment/>
      <protection/>
    </xf>
    <xf numFmtId="180" fontId="15" fillId="0" borderId="14" xfId="35" applyNumberFormat="1" applyFont="1" applyFill="1" applyBorder="1" applyAlignment="1">
      <alignment/>
      <protection/>
    </xf>
    <xf numFmtId="0" fontId="15" fillId="0" borderId="11" xfId="35" applyFont="1" applyBorder="1" applyAlignment="1">
      <alignment vertical="top"/>
      <protection/>
    </xf>
    <xf numFmtId="180" fontId="15" fillId="0" borderId="14" xfId="35" applyNumberFormat="1" applyFont="1" applyFill="1" applyBorder="1" applyAlignment="1">
      <alignment horizontal="right"/>
      <protection/>
    </xf>
    <xf numFmtId="0" fontId="15" fillId="0" borderId="11" xfId="35" applyFont="1" applyBorder="1" applyAlignment="1">
      <alignment vertical="top" wrapText="1"/>
      <protection/>
    </xf>
    <xf numFmtId="180" fontId="13" fillId="0" borderId="11" xfId="35" applyNumberFormat="1" applyFont="1" applyFill="1" applyBorder="1" applyAlignment="1">
      <alignment horizontal="right"/>
      <protection/>
    </xf>
    <xf numFmtId="0" fontId="13" fillId="0" borderId="11" xfId="35" applyFont="1" applyBorder="1" applyAlignment="1">
      <alignment/>
      <protection/>
    </xf>
    <xf numFmtId="0" fontId="14" fillId="0" borderId="11" xfId="0" applyFont="1" applyBorder="1" applyAlignment="1">
      <alignment horizontal="center" wrapText="1"/>
    </xf>
    <xf numFmtId="182" fontId="14" fillId="0" borderId="11" xfId="0" applyNumberFormat="1" applyFont="1" applyBorder="1" applyAlignment="1">
      <alignment horizontal="center" wrapText="1"/>
    </xf>
    <xf numFmtId="0" fontId="15" fillId="0" borderId="11" xfId="35" applyFont="1" applyBorder="1" applyAlignment="1">
      <alignment horizontal="left" wrapText="1"/>
      <protection/>
    </xf>
    <xf numFmtId="0" fontId="15" fillId="0" borderId="13" xfId="35" applyFont="1" applyBorder="1" applyAlignment="1">
      <alignment horizontal="left"/>
      <protection/>
    </xf>
    <xf numFmtId="0" fontId="15" fillId="0" borderId="11" xfId="35" applyFont="1" applyBorder="1" applyAlignment="1">
      <alignment/>
      <protection/>
    </xf>
    <xf numFmtId="0" fontId="15" fillId="0" borderId="13" xfId="35" applyFont="1" applyBorder="1" applyAlignment="1">
      <alignment/>
      <protection/>
    </xf>
    <xf numFmtId="0" fontId="15" fillId="0" borderId="11" xfId="35" applyFont="1" applyBorder="1" applyAlignment="1">
      <alignment wrapText="1"/>
      <protection/>
    </xf>
    <xf numFmtId="0" fontId="13" fillId="0" borderId="11" xfId="35" applyFont="1" applyBorder="1" applyAlignment="1">
      <alignment vertical="top" wrapText="1"/>
      <protection/>
    </xf>
    <xf numFmtId="0" fontId="0" fillId="0" borderId="11" xfId="41" applyFont="1" applyFill="1" applyBorder="1" applyAlignment="1">
      <alignment/>
      <protection/>
    </xf>
    <xf numFmtId="0" fontId="0" fillId="0" borderId="0" xfId="42" applyFont="1" applyFill="1" applyBorder="1" applyAlignment="1">
      <alignment/>
      <protection/>
    </xf>
    <xf numFmtId="0" fontId="0" fillId="0" borderId="11" xfId="42" applyFont="1" applyFill="1" applyBorder="1" applyAlignment="1">
      <alignment wrapText="1"/>
      <protection/>
    </xf>
    <xf numFmtId="0" fontId="15" fillId="33" borderId="11" xfId="35" applyFont="1" applyFill="1" applyBorder="1" applyAlignment="1">
      <alignment horizontal="left" wrapText="1"/>
      <protection/>
    </xf>
    <xf numFmtId="0" fontId="15" fillId="33" borderId="11" xfId="35" applyFont="1" applyFill="1" applyBorder="1" applyAlignment="1">
      <alignment/>
      <protection/>
    </xf>
    <xf numFmtId="0" fontId="15" fillId="33" borderId="14" xfId="35" applyFont="1" applyFill="1" applyBorder="1" applyAlignment="1">
      <alignment/>
      <protection/>
    </xf>
    <xf numFmtId="0" fontId="15" fillId="33" borderId="15" xfId="35" applyFont="1" applyFill="1" applyBorder="1" applyAlignment="1">
      <alignment horizontal="left" wrapText="1"/>
      <protection/>
    </xf>
    <xf numFmtId="2" fontId="15" fillId="33" borderId="11" xfId="35" applyNumberFormat="1" applyFont="1" applyFill="1" applyBorder="1" applyAlignment="1">
      <alignment horizontal="left" wrapText="1"/>
      <protection/>
    </xf>
    <xf numFmtId="3" fontId="52" fillId="0" borderId="0" xfId="33" applyNumberFormat="1" applyFont="1" applyFill="1" applyAlignment="1">
      <alignment horizontal="right"/>
    </xf>
    <xf numFmtId="3" fontId="53" fillId="0" borderId="0" xfId="42" applyNumberFormat="1" applyFont="1" applyFill="1" applyAlignment="1">
      <alignment horizontal="right"/>
      <protection/>
    </xf>
    <xf numFmtId="3" fontId="53" fillId="0" borderId="0" xfId="33" applyNumberFormat="1" applyFont="1" applyFill="1" applyAlignment="1">
      <alignment horizontal="right"/>
    </xf>
    <xf numFmtId="3" fontId="52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3" fillId="0" borderId="16" xfId="34" applyNumberFormat="1" applyFont="1" applyFill="1" applyBorder="1" applyAlignment="1">
      <alignment horizontal="right"/>
    </xf>
    <xf numFmtId="3" fontId="53" fillId="0" borderId="0" xfId="34" applyNumberFormat="1" applyFont="1" applyFill="1" applyBorder="1" applyAlignment="1">
      <alignment horizontal="right"/>
    </xf>
    <xf numFmtId="3" fontId="52" fillId="0" borderId="0" xfId="34" applyNumberFormat="1" applyFont="1" applyFill="1" applyBorder="1" applyAlignment="1">
      <alignment horizontal="right"/>
    </xf>
    <xf numFmtId="3" fontId="52" fillId="0" borderId="0" xfId="69" applyNumberFormat="1" applyFont="1" applyFill="1" applyAlignment="1">
      <alignment horizontal="right"/>
    </xf>
    <xf numFmtId="3" fontId="53" fillId="0" borderId="17" xfId="34" applyNumberFormat="1" applyFont="1" applyFill="1" applyBorder="1" applyAlignment="1">
      <alignment horizontal="right"/>
    </xf>
    <xf numFmtId="3" fontId="52" fillId="0" borderId="18" xfId="33" applyNumberFormat="1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6" xfId="34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left" vertical="center" wrapText="1"/>
      <protection/>
    </xf>
    <xf numFmtId="49" fontId="7" fillId="0" borderId="0" xfId="41" applyNumberFormat="1" applyFont="1" applyFill="1" applyBorder="1" applyAlignment="1">
      <alignment horizontal="left" wrapText="1"/>
      <protection/>
    </xf>
    <xf numFmtId="0" fontId="7" fillId="33" borderId="0" xfId="40" applyFont="1" applyFill="1" applyAlignment="1">
      <alignment wrapText="1"/>
      <protection/>
    </xf>
    <xf numFmtId="0" fontId="8" fillId="0" borderId="0" xfId="40" applyFont="1" applyFill="1" applyBorder="1" applyAlignment="1">
      <alignment wrapText="1"/>
      <protection/>
    </xf>
    <xf numFmtId="37" fontId="52" fillId="0" borderId="0" xfId="33" applyNumberFormat="1" applyFont="1" applyFill="1" applyBorder="1" applyAlignment="1">
      <alignment/>
    </xf>
    <xf numFmtId="180" fontId="7" fillId="0" borderId="0" xfId="42" applyNumberFormat="1" applyFont="1" applyFill="1" applyAlignment="1">
      <alignment vertical="center"/>
      <protection/>
    </xf>
    <xf numFmtId="180" fontId="52" fillId="0" borderId="0" xfId="42" applyNumberFormat="1" applyFont="1" applyFill="1" applyAlignment="1">
      <alignment vertical="center"/>
      <protection/>
    </xf>
    <xf numFmtId="180" fontId="53" fillId="0" borderId="0" xfId="42" applyNumberFormat="1" applyFont="1" applyFill="1" applyAlignment="1">
      <alignment vertical="center"/>
      <protection/>
    </xf>
    <xf numFmtId="180" fontId="8" fillId="0" borderId="17" xfId="69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" fillId="0" borderId="0" xfId="41" applyFont="1" applyFill="1" applyBorder="1" applyAlignment="1">
      <alignment vertical="center"/>
      <protection/>
    </xf>
    <xf numFmtId="180" fontId="53" fillId="0" borderId="0" xfId="69" applyNumberFormat="1" applyFont="1" applyFill="1" applyBorder="1" applyAlignment="1">
      <alignment vertical="center"/>
    </xf>
    <xf numFmtId="0" fontId="52" fillId="0" borderId="0" xfId="4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 vertical="center" wrapText="1"/>
      <protection/>
    </xf>
    <xf numFmtId="180" fontId="52" fillId="0" borderId="16" xfId="42" applyNumberFormat="1" applyFont="1" applyFill="1" applyBorder="1" applyAlignment="1">
      <alignment vertical="center"/>
      <protection/>
    </xf>
    <xf numFmtId="180" fontId="52" fillId="0" borderId="0" xfId="42" applyNumberFormat="1" applyFont="1" applyFill="1" applyBorder="1" applyAlignment="1">
      <alignment vertical="center"/>
      <protection/>
    </xf>
    <xf numFmtId="180" fontId="8" fillId="0" borderId="16" xfId="69" applyNumberFormat="1" applyFont="1" applyFill="1" applyBorder="1" applyAlignment="1">
      <alignment vertical="center"/>
    </xf>
    <xf numFmtId="180" fontId="8" fillId="0" borderId="0" xfId="69" applyNumberFormat="1" applyFont="1" applyFill="1" applyBorder="1" applyAlignment="1">
      <alignment vertical="center"/>
    </xf>
    <xf numFmtId="180" fontId="7" fillId="0" borderId="0" xfId="69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8" fillId="0" borderId="0" xfId="6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40" applyFont="1" applyFill="1">
      <alignment/>
      <protection/>
    </xf>
    <xf numFmtId="0" fontId="15" fillId="0" borderId="0" xfId="41" applyFont="1" applyFill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horizontal="left" vertical="top"/>
      <protection/>
    </xf>
    <xf numFmtId="0" fontId="15" fillId="0" borderId="0" xfId="35" applyFont="1" applyBorder="1" applyAlignment="1">
      <alignment horizontal="left" vertical="top" wrapText="1"/>
      <protection/>
    </xf>
    <xf numFmtId="0" fontId="13" fillId="0" borderId="0" xfId="35" applyFont="1" applyBorder="1" applyAlignment="1">
      <alignment horizontal="left" vertical="top"/>
      <protection/>
    </xf>
    <xf numFmtId="0" fontId="15" fillId="0" borderId="0" xfId="41" applyFont="1" applyBorder="1" applyAlignment="1">
      <alignment horizontal="left" wrapText="1"/>
      <protection/>
    </xf>
    <xf numFmtId="2" fontId="15" fillId="0" borderId="0" xfId="35" applyNumberFormat="1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180" fontId="15" fillId="0" borderId="19" xfId="35" applyNumberFormat="1" applyFont="1" applyFill="1" applyBorder="1" applyAlignment="1">
      <alignment/>
      <protection/>
    </xf>
    <xf numFmtId="0" fontId="8" fillId="0" borderId="11" xfId="0" applyFont="1" applyBorder="1" applyAlignment="1">
      <alignment/>
    </xf>
    <xf numFmtId="0" fontId="8" fillId="0" borderId="11" xfId="39" applyFont="1" applyBorder="1" applyAlignment="1">
      <alignment horizontal="right" vertical="top"/>
      <protection/>
    </xf>
    <xf numFmtId="0" fontId="8" fillId="0" borderId="11" xfId="39" applyFont="1" applyBorder="1" applyAlignment="1">
      <alignment horizontal="center" vertical="top" wrapText="1"/>
      <protection/>
    </xf>
    <xf numFmtId="0" fontId="8" fillId="0" borderId="11" xfId="39" applyFont="1" applyBorder="1" applyAlignment="1">
      <alignment vertical="top"/>
      <protection/>
    </xf>
    <xf numFmtId="0" fontId="7" fillId="0" borderId="11" xfId="39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39" applyFont="1" applyBorder="1" applyAlignment="1">
      <alignment horizontal="left" vertical="top" wrapText="1"/>
      <protection/>
    </xf>
    <xf numFmtId="0" fontId="7" fillId="0" borderId="11" xfId="39" applyFont="1" applyBorder="1" applyAlignment="1" quotePrefix="1">
      <alignment horizontal="left" vertical="top" wrapText="1"/>
      <protection/>
    </xf>
    <xf numFmtId="3" fontId="8" fillId="0" borderId="11" xfId="39" applyNumberFormat="1" applyFont="1" applyBorder="1" applyAlignment="1">
      <alignment vertical="top"/>
      <protection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3" fontId="7" fillId="0" borderId="0" xfId="39" applyNumberFormat="1" applyFont="1" applyBorder="1">
      <alignment/>
      <protection/>
    </xf>
    <xf numFmtId="3" fontId="8" fillId="0" borderId="0" xfId="39" applyNumberFormat="1" applyFont="1" applyBorder="1">
      <alignment/>
      <protection/>
    </xf>
    <xf numFmtId="0" fontId="7" fillId="0" borderId="0" xfId="39" applyFont="1" applyBorder="1">
      <alignment/>
      <protection/>
    </xf>
    <xf numFmtId="3" fontId="0" fillId="0" borderId="0" xfId="39" applyNumberFormat="1" applyFont="1" applyBorder="1">
      <alignment/>
      <protection/>
    </xf>
    <xf numFmtId="0" fontId="7" fillId="0" borderId="0" xfId="39" applyFont="1" applyBorder="1" applyAlignment="1" quotePrefix="1">
      <alignment horizontal="left" wrapText="1"/>
      <protection/>
    </xf>
    <xf numFmtId="180" fontId="8" fillId="0" borderId="0" xfId="42" applyNumberFormat="1" applyFont="1" applyFill="1" applyBorder="1" applyAlignment="1">
      <alignment horizontal="right"/>
      <protection/>
    </xf>
    <xf numFmtId="3" fontId="8" fillId="0" borderId="0" xfId="42" applyNumberFormat="1" applyFont="1" applyFill="1" applyBorder="1" applyAlignment="1">
      <alignment horizontal="right"/>
      <protection/>
    </xf>
    <xf numFmtId="3" fontId="52" fillId="33" borderId="0" xfId="33" applyNumberFormat="1" applyFont="1" applyFill="1" applyAlignment="1">
      <alignment horizontal="right"/>
    </xf>
    <xf numFmtId="180" fontId="7" fillId="33" borderId="0" xfId="42" applyNumberFormat="1" applyFont="1" applyFill="1" applyAlignment="1">
      <alignment vertical="center"/>
      <protection/>
    </xf>
    <xf numFmtId="180" fontId="7" fillId="0" borderId="0" xfId="42" applyNumberFormat="1" applyFont="1" applyFill="1" applyAlignment="1">
      <alignment horizontal="center"/>
      <protection/>
    </xf>
    <xf numFmtId="180" fontId="7" fillId="0" borderId="0" xfId="42" applyNumberFormat="1" applyFont="1" applyFill="1" applyAlignment="1">
      <alignment/>
      <protection/>
    </xf>
    <xf numFmtId="3" fontId="7" fillId="33" borderId="0" xfId="41" applyNumberFormat="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/>
      <protection/>
    </xf>
    <xf numFmtId="180" fontId="0" fillId="0" borderId="11" xfId="36" applyNumberFormat="1" applyFont="1" applyFill="1" applyBorder="1" applyAlignment="1">
      <alignment/>
      <protection/>
    </xf>
    <xf numFmtId="180" fontId="0" fillId="0" borderId="20" xfId="36" applyNumberFormat="1" applyFont="1" applyFill="1" applyBorder="1" applyAlignment="1">
      <alignment/>
      <protection/>
    </xf>
    <xf numFmtId="180" fontId="0" fillId="0" borderId="13" xfId="36" applyNumberFormat="1" applyFont="1" applyFill="1" applyBorder="1" applyAlignment="1">
      <alignment/>
      <protection/>
    </xf>
    <xf numFmtId="180" fontId="0" fillId="0" borderId="12" xfId="36" applyNumberFormat="1" applyFont="1" applyFill="1" applyBorder="1" applyAlignment="1">
      <alignment/>
      <protection/>
    </xf>
    <xf numFmtId="180" fontId="0" fillId="0" borderId="11" xfId="36" applyNumberFormat="1" applyFont="1" applyFill="1" applyBorder="1" applyAlignment="1">
      <alignment horizontal="right"/>
      <protection/>
    </xf>
    <xf numFmtId="180" fontId="0" fillId="33" borderId="11" xfId="36" applyNumberFormat="1" applyFont="1" applyFill="1" applyBorder="1" applyAlignment="1">
      <alignment/>
      <protection/>
    </xf>
    <xf numFmtId="180" fontId="0" fillId="33" borderId="20" xfId="36" applyNumberFormat="1" applyFont="1" applyFill="1" applyBorder="1" applyAlignment="1">
      <alignment/>
      <protection/>
    </xf>
    <xf numFmtId="180" fontId="0" fillId="33" borderId="13" xfId="36" applyNumberFormat="1" applyFont="1" applyFill="1" applyBorder="1" applyAlignment="1">
      <alignment horizontal="right"/>
      <protection/>
    </xf>
    <xf numFmtId="180" fontId="7" fillId="0" borderId="11" xfId="42" applyNumberFormat="1" applyFont="1" applyFill="1" applyBorder="1" applyAlignment="1">
      <alignment horizontal="right"/>
      <protection/>
    </xf>
    <xf numFmtId="3" fontId="7" fillId="0" borderId="11" xfId="42" applyNumberFormat="1" applyFont="1" applyFill="1" applyBorder="1" applyAlignment="1">
      <alignment horizontal="right"/>
      <protection/>
    </xf>
    <xf numFmtId="3" fontId="8" fillId="0" borderId="11" xfId="39" applyNumberFormat="1" applyFont="1" applyBorder="1" applyAlignment="1">
      <alignment horizontal="right"/>
      <protection/>
    </xf>
    <xf numFmtId="3" fontId="10" fillId="0" borderId="11" xfId="0" applyNumberFormat="1" applyFont="1" applyBorder="1" applyAlignment="1">
      <alignment/>
    </xf>
    <xf numFmtId="180" fontId="52" fillId="0" borderId="18" xfId="33" applyNumberFormat="1" applyFont="1" applyFill="1" applyBorder="1" applyAlignment="1">
      <alignment horizontal="right"/>
    </xf>
    <xf numFmtId="180" fontId="54" fillId="33" borderId="11" xfId="36" applyNumberFormat="1" applyFont="1" applyFill="1" applyBorder="1" applyAlignment="1">
      <alignment/>
      <protection/>
    </xf>
    <xf numFmtId="180" fontId="54" fillId="0" borderId="11" xfId="36" applyNumberFormat="1" applyFont="1" applyFill="1" applyBorder="1" applyAlignment="1">
      <alignment/>
      <protection/>
    </xf>
    <xf numFmtId="180" fontId="0" fillId="33" borderId="12" xfId="36" applyNumberFormat="1" applyFont="1" applyFill="1" applyBorder="1" applyAlignment="1">
      <alignment/>
      <protection/>
    </xf>
    <xf numFmtId="180" fontId="0" fillId="33" borderId="11" xfId="36" applyNumberFormat="1" applyFont="1" applyFill="1" applyBorder="1" applyAlignment="1">
      <alignment horizontal="right"/>
      <protection/>
    </xf>
    <xf numFmtId="0" fontId="7" fillId="0" borderId="11" xfId="36" applyNumberFormat="1" applyFont="1" applyBorder="1" applyAlignment="1">
      <alignment horizontal="left" vertical="top" wrapText="1"/>
      <protection/>
    </xf>
    <xf numFmtId="180" fontId="0" fillId="33" borderId="21" xfId="36" applyNumberFormat="1" applyFont="1" applyFill="1" applyBorder="1" applyAlignment="1">
      <alignment horizontal="right"/>
      <protection/>
    </xf>
    <xf numFmtId="0" fontId="15" fillId="33" borderId="22" xfId="35" applyFont="1" applyFill="1" applyBorder="1" applyAlignment="1">
      <alignment horizontal="left"/>
      <protection/>
    </xf>
    <xf numFmtId="0" fontId="15" fillId="0" borderId="11" xfId="35" applyFont="1" applyBorder="1" applyAlignment="1">
      <alignment horizontal="left"/>
      <protection/>
    </xf>
    <xf numFmtId="3" fontId="7" fillId="0" borderId="11" xfId="39" applyNumberFormat="1" applyFont="1" applyBorder="1">
      <alignment/>
      <protection/>
    </xf>
    <xf numFmtId="3" fontId="0" fillId="0" borderId="11" xfId="39" applyNumberFormat="1" applyFont="1" applyBorder="1">
      <alignment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39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Normal_Worksheet in TB LS Blank Leadsheet Excel Template - Used by Trial Balance to Create Leadsheets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1">
      <selection activeCell="B42" sqref="B42:D44"/>
    </sheetView>
  </sheetViews>
  <sheetFormatPr defaultColWidth="9.140625" defaultRowHeight="12.75"/>
  <cols>
    <col min="1" max="1" width="61.00390625" style="24" bestFit="1" customWidth="1"/>
    <col min="2" max="2" width="20.57421875" style="18" customWidth="1"/>
    <col min="3" max="3" width="23.00390625" style="18" customWidth="1"/>
    <col min="4" max="4" width="25.57421875" style="28" bestFit="1" customWidth="1"/>
    <col min="5" max="5" width="13.7109375" style="28" customWidth="1"/>
    <col min="6" max="6" width="11.00390625" style="24" bestFit="1" customWidth="1"/>
    <col min="7" max="7" width="11.57421875" style="24" bestFit="1" customWidth="1"/>
    <col min="8" max="16384" width="9.140625" style="24" customWidth="1"/>
  </cols>
  <sheetData>
    <row r="1" spans="1:4" ht="14.25">
      <c r="A1" s="166" t="s">
        <v>97</v>
      </c>
      <c r="B1" s="167"/>
      <c r="C1" s="167"/>
      <c r="D1" s="168"/>
    </row>
    <row r="2" spans="1:5" ht="15" thickBot="1">
      <c r="A2" s="169"/>
      <c r="B2" s="169"/>
      <c r="C2" s="169"/>
      <c r="D2" s="170"/>
      <c r="E2" s="10"/>
    </row>
    <row r="3" spans="4:5" ht="15">
      <c r="D3" s="23"/>
      <c r="E3" s="23"/>
    </row>
    <row r="4" spans="1:5" ht="12.75" customHeight="1">
      <c r="A4" s="1"/>
      <c r="B4" s="2"/>
      <c r="C4" s="38"/>
      <c r="D4" s="2"/>
      <c r="E4" s="29"/>
    </row>
    <row r="5" spans="1:5" ht="15">
      <c r="A5" s="11"/>
      <c r="B5" s="12" t="s">
        <v>98</v>
      </c>
      <c r="C5" s="12" t="s">
        <v>99</v>
      </c>
      <c r="D5" s="12" t="s">
        <v>100</v>
      </c>
      <c r="E5" s="12"/>
    </row>
    <row r="6" spans="1:4" ht="15.75" thickBot="1">
      <c r="A6" s="39" t="s">
        <v>3</v>
      </c>
      <c r="B6" s="4" t="s">
        <v>2</v>
      </c>
      <c r="C6" s="4" t="s">
        <v>2</v>
      </c>
      <c r="D6" s="4" t="s">
        <v>2</v>
      </c>
    </row>
    <row r="7" spans="2:4" ht="15">
      <c r="B7" s="12"/>
      <c r="C7" s="12"/>
      <c r="D7" s="12"/>
    </row>
    <row r="8" spans="1:4" ht="15">
      <c r="A8" s="30" t="s">
        <v>70</v>
      </c>
      <c r="B8" s="87"/>
      <c r="C8" s="87"/>
      <c r="D8" s="37"/>
    </row>
    <row r="9" spans="1:4" ht="14.25">
      <c r="A9" s="13" t="s">
        <v>4</v>
      </c>
      <c r="B9" s="69">
        <v>1640678</v>
      </c>
      <c r="C9" s="69">
        <v>1044797</v>
      </c>
      <c r="D9" s="69">
        <v>1413645</v>
      </c>
    </row>
    <row r="10" spans="1:4" ht="14.25">
      <c r="A10" s="24" t="s">
        <v>5</v>
      </c>
      <c r="B10" s="69">
        <v>987336</v>
      </c>
      <c r="C10" s="69">
        <v>1190693</v>
      </c>
      <c r="D10" s="69">
        <v>1592040</v>
      </c>
    </row>
    <row r="11" spans="1:4" ht="14.25">
      <c r="A11" s="24" t="s">
        <v>6</v>
      </c>
      <c r="B11" s="69">
        <v>385473</v>
      </c>
      <c r="C11" s="69">
        <v>902669</v>
      </c>
      <c r="D11" s="69">
        <v>549428</v>
      </c>
    </row>
    <row r="12" spans="1:4" ht="15">
      <c r="A12" s="30" t="s">
        <v>7</v>
      </c>
      <c r="B12" s="70">
        <f>B9+B10+B11</f>
        <v>3013487</v>
      </c>
      <c r="C12" s="70">
        <f>C9+C10+C11</f>
        <v>3138159</v>
      </c>
      <c r="D12" s="70">
        <f>D9+D10+D11</f>
        <v>3555113</v>
      </c>
    </row>
    <row r="13" spans="1:4" ht="14.25">
      <c r="A13" s="13" t="s">
        <v>71</v>
      </c>
      <c r="B13" s="72">
        <v>1220632</v>
      </c>
      <c r="C13" s="72">
        <v>646215</v>
      </c>
      <c r="D13" s="72">
        <v>802697</v>
      </c>
    </row>
    <row r="14" spans="1:4" ht="28.5">
      <c r="A14" s="13" t="s">
        <v>72</v>
      </c>
      <c r="B14" s="69">
        <v>8866</v>
      </c>
      <c r="C14" s="69">
        <v>509279</v>
      </c>
      <c r="D14" s="69">
        <v>469332</v>
      </c>
    </row>
    <row r="15" spans="1:4" ht="28.5">
      <c r="A15" s="13" t="s">
        <v>73</v>
      </c>
      <c r="B15" s="69">
        <v>294735</v>
      </c>
      <c r="C15" s="69">
        <v>205762</v>
      </c>
      <c r="D15" s="69">
        <v>241466</v>
      </c>
    </row>
    <row r="16" spans="1:7" ht="14.25">
      <c r="A16" s="24" t="s">
        <v>74</v>
      </c>
      <c r="B16" s="21">
        <v>-665</v>
      </c>
      <c r="C16" s="21">
        <v>-593</v>
      </c>
      <c r="D16" s="21">
        <v>-402</v>
      </c>
      <c r="G16" s="26"/>
    </row>
    <row r="17" spans="1:7" ht="30">
      <c r="A17" s="30" t="s">
        <v>75</v>
      </c>
      <c r="B17" s="70">
        <f>B15+B16</f>
        <v>294070</v>
      </c>
      <c r="C17" s="70">
        <f>C15+C16</f>
        <v>205169</v>
      </c>
      <c r="D17" s="70">
        <f>D15+D16</f>
        <v>241064</v>
      </c>
      <c r="G17" s="26"/>
    </row>
    <row r="18" spans="1:7" ht="14.25">
      <c r="A18" s="33" t="s">
        <v>76</v>
      </c>
      <c r="B18" s="69">
        <v>7452670</v>
      </c>
      <c r="C18" s="69">
        <v>6090955</v>
      </c>
      <c r="D18" s="69">
        <v>6390087</v>
      </c>
      <c r="G18" s="26"/>
    </row>
    <row r="19" spans="1:7" ht="14.25">
      <c r="A19" s="24" t="s">
        <v>74</v>
      </c>
      <c r="B19" s="21">
        <v>-501643</v>
      </c>
      <c r="C19" s="21">
        <v>-389603</v>
      </c>
      <c r="D19" s="21">
        <v>-412992</v>
      </c>
      <c r="G19" s="26"/>
    </row>
    <row r="20" spans="1:7" ht="15">
      <c r="A20" s="83" t="s">
        <v>77</v>
      </c>
      <c r="B20" s="71">
        <f>B18+B19</f>
        <v>6951027</v>
      </c>
      <c r="C20" s="71">
        <f>C18+C19</f>
        <v>5701352</v>
      </c>
      <c r="D20" s="71">
        <f>D18+D19</f>
        <v>5977095</v>
      </c>
      <c r="G20" s="26"/>
    </row>
    <row r="21" spans="1:4" ht="15">
      <c r="A21" s="83" t="s">
        <v>8</v>
      </c>
      <c r="B21" s="70">
        <f>B17+B20</f>
        <v>7245097</v>
      </c>
      <c r="C21" s="70">
        <f>C17+C20</f>
        <v>5906521</v>
      </c>
      <c r="D21" s="70">
        <f>D17+D20</f>
        <v>6218159</v>
      </c>
    </row>
    <row r="22" spans="1:4" ht="13.5" customHeight="1">
      <c r="A22" s="13" t="s">
        <v>10</v>
      </c>
      <c r="B22" s="21">
        <v>141</v>
      </c>
      <c r="C22" s="21">
        <v>-2129</v>
      </c>
      <c r="D22" s="69"/>
    </row>
    <row r="23" spans="1:4" ht="13.5" customHeight="1">
      <c r="A23" s="84" t="s">
        <v>11</v>
      </c>
      <c r="B23" s="69"/>
      <c r="C23" s="69">
        <v>0</v>
      </c>
      <c r="D23" s="69"/>
    </row>
    <row r="24" spans="1:6" ht="15">
      <c r="A24" s="24" t="s">
        <v>12</v>
      </c>
      <c r="B24" s="69">
        <v>530327</v>
      </c>
      <c r="C24" s="69">
        <v>480898</v>
      </c>
      <c r="D24" s="69">
        <v>495997</v>
      </c>
      <c r="E24" s="14"/>
      <c r="F24" s="26"/>
    </row>
    <row r="25" spans="1:6" ht="15">
      <c r="A25" s="24" t="s">
        <v>13</v>
      </c>
      <c r="B25" s="137">
        <v>591850</v>
      </c>
      <c r="C25" s="69">
        <v>312702</v>
      </c>
      <c r="D25" s="69">
        <v>238937</v>
      </c>
      <c r="E25" s="14"/>
      <c r="F25" s="26"/>
    </row>
    <row r="26" spans="1:4" ht="14.25">
      <c r="A26" s="13"/>
      <c r="B26" s="72"/>
      <c r="C26" s="73"/>
      <c r="D26" s="73"/>
    </row>
    <row r="27" spans="1:4" ht="15.75" thickBot="1">
      <c r="A27" s="30" t="s">
        <v>14</v>
      </c>
      <c r="B27" s="74">
        <f>B12+B13+B14+B21+B22+B23+B24+B25</f>
        <v>12610400</v>
      </c>
      <c r="C27" s="74">
        <f>C12+C13+C14+C21+C22+C23+C24+C25</f>
        <v>10991645</v>
      </c>
      <c r="D27" s="74">
        <f>D12+D13+D14+D21+D22+D23+D24+D25</f>
        <v>11780235</v>
      </c>
    </row>
    <row r="28" spans="1:4" ht="15.75" thickTop="1">
      <c r="A28" s="30"/>
      <c r="B28" s="75"/>
      <c r="C28" s="73"/>
      <c r="D28" s="73"/>
    </row>
    <row r="29" spans="1:4" ht="15">
      <c r="A29" s="30" t="s">
        <v>78</v>
      </c>
      <c r="B29" s="76"/>
      <c r="C29" s="73"/>
      <c r="D29" s="73"/>
    </row>
    <row r="30" spans="1:4" ht="14.25">
      <c r="A30" s="13" t="s">
        <v>79</v>
      </c>
      <c r="B30" s="69"/>
      <c r="C30" s="69"/>
      <c r="D30" s="69"/>
    </row>
    <row r="31" spans="1:4" ht="28.5">
      <c r="A31" s="85" t="s">
        <v>80</v>
      </c>
      <c r="B31" s="77">
        <v>772023</v>
      </c>
      <c r="C31" s="69">
        <v>825900</v>
      </c>
      <c r="D31" s="69">
        <v>819791</v>
      </c>
    </row>
    <row r="32" spans="1:4" ht="14.25">
      <c r="A32" s="24" t="s">
        <v>81</v>
      </c>
      <c r="B32" s="69">
        <v>9010685</v>
      </c>
      <c r="C32" s="69">
        <v>8132611</v>
      </c>
      <c r="D32" s="69">
        <v>8637049</v>
      </c>
    </row>
    <row r="33" spans="1:4" ht="14.25">
      <c r="A33" s="24" t="s">
        <v>82</v>
      </c>
      <c r="B33" s="69">
        <v>1191507</v>
      </c>
      <c r="C33" s="69">
        <v>723080</v>
      </c>
      <c r="D33" s="69">
        <v>1010549</v>
      </c>
    </row>
    <row r="34" spans="1:4" ht="14.25">
      <c r="A34" s="24" t="s">
        <v>83</v>
      </c>
      <c r="B34" s="69">
        <v>9370</v>
      </c>
      <c r="C34" s="69">
        <v>250</v>
      </c>
      <c r="D34" s="69">
        <v>550</v>
      </c>
    </row>
    <row r="35" spans="1:5" ht="15">
      <c r="A35" s="24" t="s">
        <v>15</v>
      </c>
      <c r="B35" s="69">
        <v>12416</v>
      </c>
      <c r="C35" s="69">
        <v>5300</v>
      </c>
      <c r="D35" s="69">
        <v>6000</v>
      </c>
      <c r="E35" s="14"/>
    </row>
    <row r="36" spans="1:4" ht="57">
      <c r="A36" s="13" t="s">
        <v>10</v>
      </c>
      <c r="B36" s="69"/>
      <c r="C36" s="69">
        <v>0</v>
      </c>
      <c r="D36" s="69">
        <v>5905</v>
      </c>
    </row>
    <row r="37" spans="1:4" ht="12.75" customHeight="1">
      <c r="A37" s="24" t="s">
        <v>16</v>
      </c>
      <c r="B37" s="137">
        <v>353670</v>
      </c>
      <c r="C37" s="69">
        <v>205289</v>
      </c>
      <c r="D37" s="69">
        <v>163229</v>
      </c>
    </row>
    <row r="38" spans="1:4" ht="14.25">
      <c r="A38" s="31"/>
      <c r="B38" s="72"/>
      <c r="C38" s="73"/>
      <c r="D38" s="73"/>
    </row>
    <row r="39" spans="1:4" ht="15">
      <c r="A39" s="30" t="s">
        <v>17</v>
      </c>
      <c r="B39" s="78">
        <f>SUM(B31:B37)</f>
        <v>11349671</v>
      </c>
      <c r="C39" s="78">
        <f>SUM(C31:C37)</f>
        <v>9892430</v>
      </c>
      <c r="D39" s="78">
        <f>SUM(D31:D37)</f>
        <v>10643073</v>
      </c>
    </row>
    <row r="40" spans="1:4" ht="14.25">
      <c r="A40" s="13"/>
      <c r="B40" s="76"/>
      <c r="C40" s="73"/>
      <c r="D40" s="73"/>
    </row>
    <row r="41" spans="1:4" ht="14.25">
      <c r="A41" s="13" t="s">
        <v>1</v>
      </c>
      <c r="B41" s="73"/>
      <c r="C41" s="69"/>
      <c r="D41" s="69"/>
    </row>
    <row r="42" spans="1:4" ht="14.25">
      <c r="A42" s="13" t="s">
        <v>18</v>
      </c>
      <c r="B42" s="69">
        <v>1126356</v>
      </c>
      <c r="C42" s="69">
        <v>1080814</v>
      </c>
      <c r="D42" s="69">
        <v>1080814</v>
      </c>
    </row>
    <row r="43" spans="1:5" ht="15">
      <c r="A43" s="24" t="s">
        <v>19</v>
      </c>
      <c r="B43" s="69">
        <v>0</v>
      </c>
      <c r="C43" s="69"/>
      <c r="D43" s="69"/>
      <c r="E43" s="16"/>
    </row>
    <row r="44" spans="1:5" ht="15">
      <c r="A44" s="24" t="s">
        <v>20</v>
      </c>
      <c r="B44" s="79">
        <v>134373</v>
      </c>
      <c r="C44" s="155">
        <v>18401</v>
      </c>
      <c r="D44" s="79">
        <v>56348</v>
      </c>
      <c r="E44" s="16"/>
    </row>
    <row r="45" spans="1:5" ht="15">
      <c r="A45" s="13"/>
      <c r="B45" s="80"/>
      <c r="C45" s="73"/>
      <c r="D45" s="73"/>
      <c r="E45" s="14"/>
    </row>
    <row r="46" spans="1:5" ht="15">
      <c r="A46" s="32" t="s">
        <v>84</v>
      </c>
      <c r="B46" s="81">
        <f>SUM(B42:B44)</f>
        <v>1260729</v>
      </c>
      <c r="C46" s="81">
        <f>SUM(C42:C44)</f>
        <v>1099215</v>
      </c>
      <c r="D46" s="81">
        <f>SUM(D42:D44)</f>
        <v>1137162</v>
      </c>
      <c r="E46" s="15"/>
    </row>
    <row r="47" spans="1:4" ht="15">
      <c r="A47" s="32"/>
      <c r="B47" s="81"/>
      <c r="C47" s="73"/>
      <c r="D47" s="73"/>
    </row>
    <row r="48" spans="1:4" ht="15.75" thickBot="1">
      <c r="A48" s="86" t="s">
        <v>21</v>
      </c>
      <c r="B48" s="82">
        <f>B39+B46</f>
        <v>12610400</v>
      </c>
      <c r="C48" s="82">
        <f>C39+C46</f>
        <v>10991645</v>
      </c>
      <c r="D48" s="82">
        <f>D39+D46</f>
        <v>11780235</v>
      </c>
    </row>
    <row r="49" ht="15" thickTop="1"/>
    <row r="51" spans="1:3" ht="14.25">
      <c r="A51" s="40" t="s">
        <v>22</v>
      </c>
      <c r="B51" s="24"/>
      <c r="C51" s="22" t="s">
        <v>0</v>
      </c>
    </row>
    <row r="52" spans="1:3" ht="14.25">
      <c r="A52" s="40"/>
      <c r="B52" s="24"/>
      <c r="C52" s="22"/>
    </row>
    <row r="53" spans="1:3" ht="14.25">
      <c r="A53" s="40"/>
      <c r="B53" s="24"/>
      <c r="C53" s="22"/>
    </row>
    <row r="54" spans="1:3" ht="14.25">
      <c r="A54" s="40" t="s">
        <v>23</v>
      </c>
      <c r="B54" s="24"/>
      <c r="C54" s="22" t="s">
        <v>24</v>
      </c>
    </row>
    <row r="55" spans="2:3" ht="14.25">
      <c r="B55" s="17"/>
      <c r="C55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63.7109375" style="24" bestFit="1" customWidth="1"/>
    <col min="2" max="2" width="20.57421875" style="24" customWidth="1"/>
    <col min="3" max="3" width="23.421875" style="24" customWidth="1"/>
    <col min="4" max="4" width="23.00390625" style="24" customWidth="1"/>
    <col min="5" max="5" width="9.140625" style="24" customWidth="1"/>
    <col min="6" max="6" width="55.00390625" style="24" customWidth="1"/>
    <col min="7" max="16384" width="9.140625" style="24" customWidth="1"/>
  </cols>
  <sheetData>
    <row r="1" spans="1:4" ht="15">
      <c r="A1" s="171"/>
      <c r="B1" s="172"/>
      <c r="C1" s="172"/>
      <c r="D1" s="173"/>
    </row>
    <row r="2" spans="1:4" ht="15">
      <c r="A2" s="171" t="s">
        <v>101</v>
      </c>
      <c r="B2" s="173"/>
      <c r="C2" s="173"/>
      <c r="D2" s="173"/>
    </row>
    <row r="4" spans="1:4" ht="15">
      <c r="A4" s="1"/>
      <c r="B4" s="2"/>
      <c r="C4" s="2"/>
      <c r="D4" s="38"/>
    </row>
    <row r="5" spans="1:3" ht="15">
      <c r="A5" s="1"/>
      <c r="B5" s="12" t="s">
        <v>98</v>
      </c>
      <c r="C5" s="12" t="s">
        <v>102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4" t="s">
        <v>25</v>
      </c>
      <c r="B8" s="138">
        <v>979562</v>
      </c>
      <c r="C8" s="139">
        <v>879066</v>
      </c>
      <c r="E8" s="3"/>
    </row>
    <row r="9" spans="1:5" ht="14.25">
      <c r="A9" s="24" t="s">
        <v>26</v>
      </c>
      <c r="B9" s="138">
        <v>-349793</v>
      </c>
      <c r="C9" s="140">
        <v>-530735</v>
      </c>
      <c r="E9" s="3"/>
    </row>
    <row r="10" spans="1:5" ht="28.5">
      <c r="A10" s="34" t="s">
        <v>85</v>
      </c>
      <c r="B10" s="90">
        <f>SUM(B8:B9)</f>
        <v>629769</v>
      </c>
      <c r="C10" s="90">
        <f>SUM(C8:C9)</f>
        <v>348331</v>
      </c>
      <c r="E10" s="34"/>
    </row>
    <row r="11" spans="1:5" ht="28.5">
      <c r="A11" s="34" t="s">
        <v>86</v>
      </c>
      <c r="B11" s="88">
        <v>-107679</v>
      </c>
      <c r="C11" s="89">
        <v>-58470</v>
      </c>
      <c r="E11" s="34"/>
    </row>
    <row r="12" spans="1:5" ht="15">
      <c r="A12" s="27" t="s">
        <v>27</v>
      </c>
      <c r="B12" s="91">
        <f>B10+B11</f>
        <v>522090</v>
      </c>
      <c r="C12" s="91">
        <f>C10+C11</f>
        <v>289861</v>
      </c>
      <c r="E12" s="5"/>
    </row>
    <row r="13" spans="1:5" ht="18">
      <c r="A13" s="6"/>
      <c r="B13" s="92"/>
      <c r="C13" s="93"/>
      <c r="E13" s="6"/>
    </row>
    <row r="14" spans="1:5" ht="14.25">
      <c r="A14" s="24" t="s">
        <v>34</v>
      </c>
      <c r="B14" s="141">
        <v>255155</v>
      </c>
      <c r="C14" s="140">
        <v>197585</v>
      </c>
      <c r="E14" s="7"/>
    </row>
    <row r="15" spans="1:5" ht="14.25">
      <c r="A15" s="24" t="s">
        <v>35</v>
      </c>
      <c r="B15" s="88">
        <v>-32258</v>
      </c>
      <c r="C15" s="142">
        <v>-20663</v>
      </c>
      <c r="E15" s="7"/>
    </row>
    <row r="16" spans="1:5" ht="14.25">
      <c r="A16" s="24" t="s">
        <v>28</v>
      </c>
      <c r="B16" s="138">
        <v>123521</v>
      </c>
      <c r="C16" s="142">
        <v>129770</v>
      </c>
      <c r="E16" s="6"/>
    </row>
    <row r="17" spans="1:5" ht="14.25">
      <c r="A17" s="35" t="s">
        <v>29</v>
      </c>
      <c r="B17" s="138">
        <v>-1562</v>
      </c>
      <c r="C17" s="142">
        <v>2306</v>
      </c>
      <c r="E17" s="6"/>
    </row>
    <row r="18" spans="1:5" ht="18.75" customHeight="1">
      <c r="A18" s="5" t="s">
        <v>88</v>
      </c>
      <c r="B18" s="94">
        <f>SUM(B14:B17)</f>
        <v>344856</v>
      </c>
      <c r="C18" s="94">
        <f>SUM(C14:C17)</f>
        <v>308998</v>
      </c>
      <c r="E18" s="5"/>
    </row>
    <row r="19" spans="2:5" ht="14.25">
      <c r="B19" s="95"/>
      <c r="C19" s="88"/>
      <c r="E19" s="6"/>
    </row>
    <row r="20" spans="1:5" ht="14.25">
      <c r="A20" s="24" t="s">
        <v>89</v>
      </c>
      <c r="B20" s="88">
        <f>B12+B18</f>
        <v>866946</v>
      </c>
      <c r="C20" s="88">
        <f>C12+C18</f>
        <v>598859</v>
      </c>
      <c r="E20" s="8"/>
    </row>
    <row r="21" spans="1:5" ht="17.25" customHeight="1">
      <c r="A21" s="9" t="s">
        <v>30</v>
      </c>
      <c r="B21" s="88">
        <v>-694097</v>
      </c>
      <c r="C21" s="142">
        <v>-587480</v>
      </c>
      <c r="E21" s="9"/>
    </row>
    <row r="22" spans="1:5" ht="17.25" customHeight="1" thickBot="1">
      <c r="A22" s="105" t="s">
        <v>93</v>
      </c>
      <c r="B22" s="97">
        <f>B20+B21</f>
        <v>172849</v>
      </c>
      <c r="C22" s="97">
        <f>C20+C21</f>
        <v>11379</v>
      </c>
      <c r="E22" s="105"/>
    </row>
    <row r="23" spans="2:5" ht="15.75" thickTop="1">
      <c r="B23" s="98"/>
      <c r="C23" s="98"/>
      <c r="D23" s="26"/>
      <c r="E23" s="105"/>
    </row>
    <row r="24" spans="1:5" ht="28.5">
      <c r="A24" s="35" t="s">
        <v>87</v>
      </c>
      <c r="B24" s="89">
        <v>-31950</v>
      </c>
      <c r="C24" s="89">
        <v>-2558</v>
      </c>
      <c r="D24" s="26"/>
      <c r="E24" s="35"/>
    </row>
    <row r="25" spans="2:5" ht="14.25">
      <c r="B25" s="89"/>
      <c r="C25" s="96"/>
      <c r="D25" s="26"/>
      <c r="E25" s="9"/>
    </row>
    <row r="26" spans="1:5" ht="15.75" thickBot="1">
      <c r="A26" s="25" t="s">
        <v>90</v>
      </c>
      <c r="B26" s="99">
        <f>B22+B24</f>
        <v>140899</v>
      </c>
      <c r="C26" s="99">
        <f>C22+C24</f>
        <v>8821</v>
      </c>
      <c r="E26" s="25"/>
    </row>
    <row r="27" spans="2:5" ht="15.75" thickTop="1">
      <c r="B27" s="100"/>
      <c r="C27" s="88"/>
      <c r="E27" s="25"/>
    </row>
    <row r="28" spans="1:5" ht="14.25">
      <c r="A28" s="24" t="s">
        <v>31</v>
      </c>
      <c r="B28" s="101">
        <v>-17636</v>
      </c>
      <c r="C28" s="101">
        <v>-1530</v>
      </c>
      <c r="E28" s="106"/>
    </row>
    <row r="29" spans="1:5" ht="15.75" thickBot="1">
      <c r="A29" s="27" t="s">
        <v>91</v>
      </c>
      <c r="B29" s="102">
        <f>B28+B26</f>
        <v>123263</v>
      </c>
      <c r="C29" s="102">
        <f>C28+C26</f>
        <v>7291</v>
      </c>
      <c r="E29" s="27"/>
    </row>
    <row r="30" spans="1:5" ht="15.75" thickTop="1">
      <c r="A30" s="27"/>
      <c r="B30" s="103"/>
      <c r="C30" s="100"/>
      <c r="E30" s="27"/>
    </row>
    <row r="31" spans="1:5" ht="15.75" thickBot="1">
      <c r="A31" s="27" t="s">
        <v>32</v>
      </c>
      <c r="B31" s="102">
        <f>B29</f>
        <v>123263</v>
      </c>
      <c r="C31" s="102">
        <f>C29</f>
        <v>7291</v>
      </c>
      <c r="E31" s="27"/>
    </row>
    <row r="32" spans="1:5" ht="15.75" thickTop="1">
      <c r="A32" s="27" t="s">
        <v>92</v>
      </c>
      <c r="B32" s="104">
        <f>B31/225271201*1000</f>
        <v>0.5471760236231883</v>
      </c>
      <c r="C32" s="104">
        <f>C31/216162885*1000</f>
        <v>0.03372919453772094</v>
      </c>
      <c r="E32" s="27"/>
    </row>
    <row r="33" spans="1:4" ht="15">
      <c r="A33" s="27"/>
      <c r="B33" s="23"/>
      <c r="C33" s="20"/>
      <c r="D33" s="20"/>
    </row>
    <row r="34" spans="1:4" ht="15">
      <c r="A34" s="27"/>
      <c r="B34" s="23"/>
      <c r="C34" s="20"/>
      <c r="D34" s="20"/>
    </row>
    <row r="35" spans="1:4" ht="15">
      <c r="A35" s="27"/>
      <c r="B35" s="23"/>
      <c r="C35" s="20"/>
      <c r="D35" s="20"/>
    </row>
    <row r="36" spans="2:4" ht="14.25">
      <c r="B36" s="26"/>
      <c r="C36" s="19"/>
      <c r="D36" s="19"/>
    </row>
    <row r="37" spans="1:4" ht="14.25">
      <c r="A37" s="40" t="s">
        <v>22</v>
      </c>
      <c r="B37" s="22"/>
      <c r="C37" s="22" t="s">
        <v>0</v>
      </c>
      <c r="D37" s="18"/>
    </row>
    <row r="38" spans="1:3" ht="14.25">
      <c r="A38" s="40"/>
      <c r="B38" s="22"/>
      <c r="C38" s="22"/>
    </row>
    <row r="39" spans="1:3" ht="14.25">
      <c r="A39" s="40"/>
      <c r="B39" s="22"/>
      <c r="C39" s="22"/>
    </row>
    <row r="40" spans="1:3" ht="14.25">
      <c r="A40" s="40" t="s">
        <v>23</v>
      </c>
      <c r="B40" s="22"/>
      <c r="C40" s="22" t="s">
        <v>24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25">
      <selection activeCell="A5" sqref="A5"/>
    </sheetView>
  </sheetViews>
  <sheetFormatPr defaultColWidth="9.140625" defaultRowHeight="12.75"/>
  <cols>
    <col min="1" max="1" width="63.140625" style="0" customWidth="1"/>
    <col min="2" max="2" width="11.8515625" style="0" customWidth="1"/>
    <col min="3" max="3" width="12.28125" style="0" customWidth="1"/>
    <col min="4" max="4" width="10.00390625" style="0" bestFit="1" customWidth="1"/>
    <col min="5" max="5" width="62.28125" style="0" customWidth="1"/>
  </cols>
  <sheetData>
    <row r="2" spans="1:3" ht="17.25" customHeight="1">
      <c r="A2" s="174" t="s">
        <v>107</v>
      </c>
      <c r="B2" s="175"/>
      <c r="C2" s="175"/>
    </row>
    <row r="5" spans="1:3" ht="45">
      <c r="A5" s="52"/>
      <c r="B5" s="53" t="s">
        <v>105</v>
      </c>
      <c r="C5" s="53" t="s">
        <v>106</v>
      </c>
    </row>
    <row r="6" spans="1:4" ht="15">
      <c r="A6" s="60" t="s">
        <v>33</v>
      </c>
      <c r="B6" s="54" t="s">
        <v>2</v>
      </c>
      <c r="C6" s="54" t="s">
        <v>2</v>
      </c>
      <c r="D6" s="108"/>
    </row>
    <row r="7" spans="1:4" ht="12.75">
      <c r="A7" s="61" t="s">
        <v>25</v>
      </c>
      <c r="B7" s="143">
        <v>439336</v>
      </c>
      <c r="C7" s="143">
        <v>895838</v>
      </c>
      <c r="D7" s="109"/>
    </row>
    <row r="8" spans="1:4" ht="12.75">
      <c r="A8" s="61" t="s">
        <v>26</v>
      </c>
      <c r="B8" s="143">
        <v>-114357</v>
      </c>
      <c r="C8" s="143">
        <v>-525837</v>
      </c>
      <c r="D8" s="109"/>
    </row>
    <row r="9" spans="1:4" ht="12.75">
      <c r="A9" s="61" t="s">
        <v>34</v>
      </c>
      <c r="B9" s="143">
        <v>100605</v>
      </c>
      <c r="C9" s="143">
        <v>197009</v>
      </c>
      <c r="D9" s="109"/>
    </row>
    <row r="10" spans="1:4" ht="12.75">
      <c r="A10" s="61" t="s">
        <v>35</v>
      </c>
      <c r="B10" s="143">
        <v>-9127</v>
      </c>
      <c r="C10" s="143">
        <v>-20693</v>
      </c>
      <c r="D10" s="109"/>
    </row>
    <row r="11" spans="1:4" ht="12.75">
      <c r="A11" s="62" t="s">
        <v>36</v>
      </c>
      <c r="B11" s="143">
        <v>55107</v>
      </c>
      <c r="C11" s="143">
        <v>129293</v>
      </c>
      <c r="D11" s="109"/>
    </row>
    <row r="12" spans="1:4" ht="12.75">
      <c r="A12" s="42" t="s">
        <v>38</v>
      </c>
      <c r="B12" s="143">
        <v>1142</v>
      </c>
      <c r="C12" s="143">
        <v>1843</v>
      </c>
      <c r="D12" s="110"/>
    </row>
    <row r="13" spans="1:4" ht="12.75">
      <c r="A13" s="55" t="s">
        <v>39</v>
      </c>
      <c r="B13" s="144">
        <v>-223109</v>
      </c>
      <c r="C13" s="144">
        <v>-504318</v>
      </c>
      <c r="D13" s="110"/>
    </row>
    <row r="14" spans="1:4" ht="24">
      <c r="A14" s="67" t="s">
        <v>60</v>
      </c>
      <c r="B14" s="143">
        <f>SUM(B7:B13)</f>
        <v>249597</v>
      </c>
      <c r="C14" s="143">
        <f>SUM(C7:C13)</f>
        <v>173135</v>
      </c>
      <c r="D14" s="110"/>
    </row>
    <row r="15" spans="1:4" ht="12.75">
      <c r="A15" s="45" t="s">
        <v>40</v>
      </c>
      <c r="B15" s="43"/>
      <c r="C15" s="43"/>
      <c r="D15" s="110"/>
    </row>
    <row r="16" spans="1:4" ht="38.25">
      <c r="A16" s="63" t="s">
        <v>37</v>
      </c>
      <c r="B16" s="148">
        <v>-141</v>
      </c>
      <c r="C16" s="143">
        <v>2129</v>
      </c>
      <c r="D16" s="110"/>
    </row>
    <row r="17" spans="1:4" ht="14.25">
      <c r="A17" s="160" t="s">
        <v>103</v>
      </c>
      <c r="B17" s="143">
        <v>0</v>
      </c>
      <c r="C17" s="143">
        <v>-3401</v>
      </c>
      <c r="D17" s="111"/>
    </row>
    <row r="18" spans="1:4" ht="12.75">
      <c r="A18" s="64" t="s">
        <v>94</v>
      </c>
      <c r="B18" s="156">
        <v>-63005</v>
      </c>
      <c r="C18" s="157">
        <v>209579</v>
      </c>
      <c r="D18" s="112"/>
    </row>
    <row r="19" spans="1:4" ht="12.75">
      <c r="A19" s="55" t="s">
        <v>9</v>
      </c>
      <c r="B19" s="143">
        <v>-159356</v>
      </c>
      <c r="C19" s="143">
        <v>-699319</v>
      </c>
      <c r="D19" s="109"/>
    </row>
    <row r="20" spans="1:4" ht="12.75">
      <c r="A20" s="55" t="s">
        <v>13</v>
      </c>
      <c r="B20" s="143">
        <v>-129967</v>
      </c>
      <c r="C20" s="143">
        <v>-11071</v>
      </c>
      <c r="D20" s="107"/>
    </row>
    <row r="21" spans="1:4" ht="12.75">
      <c r="A21" s="45" t="s">
        <v>41</v>
      </c>
      <c r="B21" s="143"/>
      <c r="C21" s="143"/>
      <c r="D21" s="107"/>
    </row>
    <row r="22" spans="1:4" ht="12.75">
      <c r="A22" s="64" t="s">
        <v>56</v>
      </c>
      <c r="B22" s="143">
        <v>103111</v>
      </c>
      <c r="C22" s="143">
        <v>-458204</v>
      </c>
      <c r="D22" s="110"/>
    </row>
    <row r="23" spans="1:4" ht="12.75">
      <c r="A23" s="55" t="s">
        <v>42</v>
      </c>
      <c r="B23" s="143">
        <v>-23027</v>
      </c>
      <c r="C23" s="143">
        <v>64795</v>
      </c>
      <c r="D23" s="110"/>
    </row>
    <row r="24" spans="1:4" ht="38.25">
      <c r="A24" s="63" t="s">
        <v>37</v>
      </c>
      <c r="B24" s="143">
        <v>-3701</v>
      </c>
      <c r="C24" s="143">
        <v>0</v>
      </c>
      <c r="D24" s="110"/>
    </row>
    <row r="25" spans="1:4" ht="13.5" thickBot="1">
      <c r="A25" s="55" t="s">
        <v>16</v>
      </c>
      <c r="B25" s="145">
        <v>-83336</v>
      </c>
      <c r="C25" s="143">
        <v>-47714</v>
      </c>
      <c r="D25" s="111"/>
    </row>
    <row r="26" spans="1:4" ht="24">
      <c r="A26" s="68" t="s">
        <v>61</v>
      </c>
      <c r="B26" s="146">
        <f>SUM(B14:B25)</f>
        <v>-109825</v>
      </c>
      <c r="C26" s="158">
        <f>SUM(C14:C25)</f>
        <v>-770071</v>
      </c>
      <c r="D26" s="110"/>
    </row>
    <row r="27" spans="1:4" ht="13.5" thickBot="1">
      <c r="A27" s="56" t="s">
        <v>43</v>
      </c>
      <c r="B27" s="145">
        <v>0</v>
      </c>
      <c r="C27" s="159">
        <v>1320</v>
      </c>
      <c r="D27" s="110"/>
    </row>
    <row r="28" spans="1:4" ht="13.5" thickBot="1">
      <c r="A28" s="42" t="s">
        <v>33</v>
      </c>
      <c r="B28" s="47">
        <f>B26+B27</f>
        <v>-109825</v>
      </c>
      <c r="C28" s="47">
        <f>C26+C27</f>
        <v>-768751</v>
      </c>
      <c r="D28" s="112"/>
    </row>
    <row r="29" spans="1:4" ht="12.75">
      <c r="A29" s="41" t="s">
        <v>44</v>
      </c>
      <c r="B29" s="44"/>
      <c r="C29" s="44"/>
      <c r="D29" s="110"/>
    </row>
    <row r="30" spans="1:4" ht="12.75">
      <c r="A30" s="57" t="s">
        <v>45</v>
      </c>
      <c r="B30" s="143">
        <v>-29236</v>
      </c>
      <c r="C30" s="148">
        <v>-67123</v>
      </c>
      <c r="D30" s="113"/>
    </row>
    <row r="31" spans="1:4" ht="12.75">
      <c r="A31" s="65" t="s">
        <v>57</v>
      </c>
      <c r="B31" s="143">
        <v>508</v>
      </c>
      <c r="C31" s="148">
        <v>463</v>
      </c>
      <c r="D31" s="109"/>
    </row>
    <row r="32" spans="1:4" ht="12.75">
      <c r="A32" s="48" t="s">
        <v>46</v>
      </c>
      <c r="B32" s="143">
        <v>-616923</v>
      </c>
      <c r="C32" s="159">
        <v>-150548</v>
      </c>
      <c r="D32" s="109"/>
    </row>
    <row r="33" spans="1:4" ht="13.5" thickBot="1">
      <c r="A33" s="58" t="s">
        <v>47</v>
      </c>
      <c r="B33" s="143">
        <v>659695</v>
      </c>
      <c r="C33" s="161">
        <v>7430</v>
      </c>
      <c r="D33" s="108"/>
    </row>
    <row r="34" spans="1:4" ht="13.5" thickBot="1">
      <c r="A34" s="66" t="s">
        <v>58</v>
      </c>
      <c r="B34" s="46">
        <f>SUM(B30:B33)</f>
        <v>14044</v>
      </c>
      <c r="C34" s="117">
        <f>SUM(C30:C33)</f>
        <v>-209778</v>
      </c>
      <c r="D34" s="114"/>
    </row>
    <row r="35" spans="1:4" ht="12.75">
      <c r="A35" s="41" t="s">
        <v>48</v>
      </c>
      <c r="B35" s="44"/>
      <c r="C35" s="43"/>
      <c r="D35" s="114"/>
    </row>
    <row r="36" spans="1:4" ht="12.75">
      <c r="A36" s="48" t="s">
        <v>49</v>
      </c>
      <c r="B36" s="143">
        <v>109762</v>
      </c>
      <c r="C36" s="143">
        <v>322073</v>
      </c>
      <c r="D36" s="114"/>
    </row>
    <row r="37" spans="1:4" ht="12.75">
      <c r="A37" s="48" t="s">
        <v>50</v>
      </c>
      <c r="B37" s="148">
        <v>-54142</v>
      </c>
      <c r="C37" s="148">
        <v>2777</v>
      </c>
      <c r="D37" s="114"/>
    </row>
    <row r="38" spans="1:4" ht="12.75">
      <c r="A38" s="42" t="s">
        <v>51</v>
      </c>
      <c r="B38" s="149">
        <v>0</v>
      </c>
      <c r="C38" s="148">
        <v>0</v>
      </c>
      <c r="D38" s="114"/>
    </row>
    <row r="39" spans="1:4" ht="13.5" thickBot="1">
      <c r="A39" s="162" t="s">
        <v>59</v>
      </c>
      <c r="B39" s="150">
        <v>-659</v>
      </c>
      <c r="C39" s="147">
        <v>-109</v>
      </c>
      <c r="D39" s="108"/>
    </row>
    <row r="40" spans="1:4" ht="13.5" thickBot="1">
      <c r="A40" s="163" t="s">
        <v>104</v>
      </c>
      <c r="B40" s="49">
        <f>SUM(B36:B39)</f>
        <v>54961</v>
      </c>
      <c r="C40" s="49">
        <f>SUM(C36:C39)</f>
        <v>324741</v>
      </c>
      <c r="D40" s="114"/>
    </row>
    <row r="41" spans="1:4" ht="24">
      <c r="A41" s="50" t="s">
        <v>52</v>
      </c>
      <c r="B41" s="143">
        <v>-4019</v>
      </c>
      <c r="C41" s="148">
        <v>-2586</v>
      </c>
      <c r="D41" s="114"/>
    </row>
    <row r="42" spans="1:4" ht="12.75">
      <c r="A42" s="59" t="s">
        <v>53</v>
      </c>
      <c r="B42" s="143">
        <f>B28+B34+B40+B41</f>
        <v>-44839</v>
      </c>
      <c r="C42" s="148">
        <f>C28+C34+C40+C41</f>
        <v>-656374</v>
      </c>
      <c r="D42" s="114"/>
    </row>
    <row r="43" spans="1:4" ht="12.75">
      <c r="A43" s="57" t="s">
        <v>54</v>
      </c>
      <c r="B43" s="143">
        <v>3058326</v>
      </c>
      <c r="C43" s="143">
        <v>3794533</v>
      </c>
      <c r="D43" s="109"/>
    </row>
    <row r="44" spans="1:4" ht="12.75">
      <c r="A44" s="52" t="s">
        <v>55</v>
      </c>
      <c r="B44" s="51">
        <f>SUM(B42:B43)</f>
        <v>3013487</v>
      </c>
      <c r="C44" s="51">
        <f>SUM(C42:C43)</f>
        <v>3138159</v>
      </c>
      <c r="D44" s="109"/>
    </row>
    <row r="45" ht="12.75">
      <c r="D45" s="115"/>
    </row>
    <row r="46" ht="12.75">
      <c r="D46" s="115"/>
    </row>
    <row r="47" ht="12.75">
      <c r="D47" s="114"/>
    </row>
    <row r="48" spans="1:5" ht="12.75">
      <c r="A48" s="40" t="s">
        <v>22</v>
      </c>
      <c r="B48" s="22"/>
      <c r="C48" s="22" t="s">
        <v>0</v>
      </c>
      <c r="E48" s="108"/>
    </row>
    <row r="49" spans="1:5" ht="12.75">
      <c r="A49" s="40"/>
      <c r="B49" s="22"/>
      <c r="C49" s="22"/>
      <c r="E49" s="116"/>
    </row>
    <row r="50" spans="1:5" ht="12.75">
      <c r="A50" s="40"/>
      <c r="B50" s="22"/>
      <c r="C50" s="22"/>
      <c r="E50" s="116"/>
    </row>
    <row r="51" spans="1:5" ht="12.75">
      <c r="A51" s="40" t="s">
        <v>23</v>
      </c>
      <c r="B51" s="22"/>
      <c r="C51" s="22" t="s">
        <v>24</v>
      </c>
      <c r="E51" s="116"/>
    </row>
    <row r="52" spans="1:3" ht="14.25">
      <c r="A52" s="24"/>
      <c r="B52" s="24"/>
      <c r="C52" s="2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  <col min="8" max="8" width="32.28125" style="0" customWidth="1"/>
    <col min="9" max="9" width="12.7109375" style="0" customWidth="1"/>
    <col min="10" max="10" width="19.28125" style="0" customWidth="1"/>
    <col min="11" max="11" width="13.140625" style="0" customWidth="1"/>
    <col min="12" max="12" width="22.140625" style="0" customWidth="1"/>
    <col min="13" max="13" width="14.00390625" style="0" customWidth="1"/>
  </cols>
  <sheetData>
    <row r="2" spans="1:6" ht="12.75">
      <c r="A2" s="176" t="s">
        <v>108</v>
      </c>
      <c r="B2" s="177"/>
      <c r="C2" s="177"/>
      <c r="D2" s="177"/>
      <c r="E2" s="178"/>
      <c r="F2" s="178"/>
    </row>
    <row r="3" spans="1:6" ht="12.75">
      <c r="A3" s="178"/>
      <c r="B3" s="178"/>
      <c r="C3" s="178"/>
      <c r="D3" s="178"/>
      <c r="E3" s="178"/>
      <c r="F3" s="178"/>
    </row>
    <row r="5" spans="1:5" ht="60">
      <c r="A5" s="119"/>
      <c r="B5" s="120" t="s">
        <v>62</v>
      </c>
      <c r="C5" s="120" t="s">
        <v>63</v>
      </c>
      <c r="D5" s="120" t="s">
        <v>64</v>
      </c>
      <c r="E5" s="120" t="s">
        <v>65</v>
      </c>
    </row>
    <row r="6" spans="1:5" ht="15">
      <c r="A6" s="121"/>
      <c r="B6" s="122"/>
      <c r="C6" s="122"/>
      <c r="D6" s="122"/>
      <c r="E6" s="122"/>
    </row>
    <row r="7" spans="1:12" ht="15">
      <c r="A7" s="123" t="s">
        <v>95</v>
      </c>
      <c r="B7" s="164">
        <v>921310</v>
      </c>
      <c r="C7" s="164">
        <v>161</v>
      </c>
      <c r="D7" s="164">
        <v>98354</v>
      </c>
      <c r="E7" s="164">
        <f>SUM(B7:D7)</f>
        <v>1019825</v>
      </c>
      <c r="G7" s="129"/>
      <c r="H7" s="130"/>
      <c r="I7" s="130"/>
      <c r="J7" s="36"/>
      <c r="K7" s="130"/>
      <c r="L7" s="130"/>
    </row>
    <row r="8" spans="1:12" ht="15">
      <c r="A8" s="124"/>
      <c r="B8" s="151">
        <v>0</v>
      </c>
      <c r="C8" s="151">
        <v>0</v>
      </c>
      <c r="D8" s="151">
        <v>0</v>
      </c>
      <c r="E8" s="165">
        <f>SUM(B8:D8)</f>
        <v>0</v>
      </c>
      <c r="G8" s="129"/>
      <c r="H8" s="131"/>
      <c r="I8" s="131"/>
      <c r="J8" s="131"/>
      <c r="K8" s="131"/>
      <c r="L8" s="131"/>
    </row>
    <row r="9" spans="1:12" ht="14.25">
      <c r="A9" s="122" t="s">
        <v>66</v>
      </c>
      <c r="B9" s="151">
        <v>0</v>
      </c>
      <c r="C9" s="151">
        <v>0</v>
      </c>
      <c r="D9" s="151">
        <v>7291</v>
      </c>
      <c r="E9" s="152">
        <f>SUM(B9:D9)</f>
        <v>7291</v>
      </c>
      <c r="G9" s="132"/>
      <c r="H9" s="36"/>
      <c r="I9" s="36"/>
      <c r="J9" s="36"/>
      <c r="K9" s="36"/>
      <c r="L9" s="133"/>
    </row>
    <row r="10" spans="1:12" ht="28.5">
      <c r="A10" s="125" t="s">
        <v>67</v>
      </c>
      <c r="B10" s="151">
        <v>0</v>
      </c>
      <c r="C10" s="151">
        <v>0</v>
      </c>
      <c r="D10" s="151">
        <v>-313</v>
      </c>
      <c r="E10" s="151">
        <f>SUM(B10:D10)</f>
        <v>-313</v>
      </c>
      <c r="G10" s="134"/>
      <c r="H10" s="36"/>
      <c r="I10" s="36"/>
      <c r="J10" s="36"/>
      <c r="K10" s="36"/>
      <c r="L10" s="80"/>
    </row>
    <row r="11" spans="1:12" ht="14.25">
      <c r="A11" s="122" t="s">
        <v>68</v>
      </c>
      <c r="B11" s="151">
        <v>0</v>
      </c>
      <c r="C11" s="151">
        <v>0</v>
      </c>
      <c r="D11" s="151">
        <v>0</v>
      </c>
      <c r="E11" s="151">
        <f>SUM(B11:D11)</f>
        <v>0</v>
      </c>
      <c r="G11" s="132"/>
      <c r="H11" s="36"/>
      <c r="I11" s="36"/>
      <c r="J11" s="36"/>
      <c r="K11" s="36"/>
      <c r="L11" s="36"/>
    </row>
    <row r="12" spans="1:12" ht="57">
      <c r="A12" s="126" t="s">
        <v>69</v>
      </c>
      <c r="B12" s="151">
        <v>159504</v>
      </c>
      <c r="C12" s="151">
        <v>-161</v>
      </c>
      <c r="D12" s="151">
        <v>-86931</v>
      </c>
      <c r="E12" s="151">
        <f>SUM(B12:D12)</f>
        <v>72412</v>
      </c>
      <c r="G12" s="134"/>
      <c r="H12" s="36"/>
      <c r="I12" s="36"/>
      <c r="J12" s="36"/>
      <c r="K12" s="36"/>
      <c r="L12" s="36"/>
    </row>
    <row r="13" spans="1:12" ht="15">
      <c r="A13" s="123" t="s">
        <v>109</v>
      </c>
      <c r="B13" s="127">
        <f>SUM(B7:B12)</f>
        <v>1080814</v>
      </c>
      <c r="C13" s="127">
        <f>SUM(C7:C12)</f>
        <v>0</v>
      </c>
      <c r="D13" s="127">
        <f>SUM(D7:D12)</f>
        <v>18401</v>
      </c>
      <c r="E13" s="127">
        <f>SUM(B13:D13)</f>
        <v>1099215</v>
      </c>
      <c r="G13" s="129"/>
      <c r="H13" s="135"/>
      <c r="I13" s="135"/>
      <c r="J13" s="135"/>
      <c r="K13" s="135"/>
      <c r="L13" s="136"/>
    </row>
    <row r="14" spans="1:12" ht="15">
      <c r="A14" s="123" t="s">
        <v>96</v>
      </c>
      <c r="B14" s="153">
        <v>1080814</v>
      </c>
      <c r="C14" s="151">
        <v>0</v>
      </c>
      <c r="D14" s="153">
        <v>56348</v>
      </c>
      <c r="E14" s="153">
        <f>SUM(B14:D14)</f>
        <v>1137162</v>
      </c>
      <c r="G14" s="129"/>
      <c r="H14" s="131"/>
      <c r="I14" s="131"/>
      <c r="J14" s="131"/>
      <c r="K14" s="131"/>
      <c r="L14" s="131"/>
    </row>
    <row r="15" spans="1:12" ht="15">
      <c r="A15" s="118"/>
      <c r="B15" s="128"/>
      <c r="C15" s="128"/>
      <c r="D15" s="128"/>
      <c r="E15" s="128"/>
      <c r="G15" s="132"/>
      <c r="H15" s="36"/>
      <c r="I15" s="36"/>
      <c r="J15" s="36"/>
      <c r="K15" s="36"/>
      <c r="L15" s="133"/>
    </row>
    <row r="16" spans="1:12" ht="14.25">
      <c r="A16" s="122" t="s">
        <v>66</v>
      </c>
      <c r="B16" s="151">
        <v>0</v>
      </c>
      <c r="C16" s="151">
        <v>45542</v>
      </c>
      <c r="D16" s="151">
        <v>0</v>
      </c>
      <c r="E16" s="165">
        <f>SUM(B16:D16)</f>
        <v>45542</v>
      </c>
      <c r="G16" s="134"/>
      <c r="H16" s="36"/>
      <c r="I16" s="36"/>
      <c r="J16" s="36"/>
      <c r="K16" s="36"/>
      <c r="L16" s="80"/>
    </row>
    <row r="17" spans="1:12" ht="28.5">
      <c r="A17" s="125" t="s">
        <v>67</v>
      </c>
      <c r="B17" s="151">
        <v>0</v>
      </c>
      <c r="C17" s="151">
        <v>0</v>
      </c>
      <c r="D17" s="151">
        <v>123263</v>
      </c>
      <c r="E17" s="152">
        <f>SUM(B17:D17)</f>
        <v>123263</v>
      </c>
      <c r="G17" s="132"/>
      <c r="H17" s="36"/>
      <c r="I17" s="36"/>
      <c r="J17" s="36"/>
      <c r="K17" s="36"/>
      <c r="L17" s="36"/>
    </row>
    <row r="18" spans="1:12" ht="14.25">
      <c r="A18" s="122" t="s">
        <v>68</v>
      </c>
      <c r="B18" s="151">
        <v>0</v>
      </c>
      <c r="C18" s="151">
        <v>0</v>
      </c>
      <c r="D18" s="151">
        <v>0</v>
      </c>
      <c r="E18" s="151">
        <f>SUM(B18:D18)</f>
        <v>0</v>
      </c>
      <c r="G18" s="134"/>
      <c r="H18" s="36"/>
      <c r="I18" s="36"/>
      <c r="J18" s="36"/>
      <c r="K18" s="36"/>
      <c r="L18" s="36"/>
    </row>
    <row r="19" spans="1:12" ht="57">
      <c r="A19" s="126" t="s">
        <v>69</v>
      </c>
      <c r="B19" s="151">
        <v>45542</v>
      </c>
      <c r="C19" s="151">
        <v>-45542</v>
      </c>
      <c r="D19" s="151">
        <v>-45238</v>
      </c>
      <c r="E19" s="151">
        <f>SUM(B19:D19)</f>
        <v>-45238</v>
      </c>
      <c r="G19" s="129"/>
      <c r="H19" s="135"/>
      <c r="I19" s="135"/>
      <c r="J19" s="135"/>
      <c r="K19" s="135"/>
      <c r="L19" s="136"/>
    </row>
    <row r="20" spans="1:12" ht="15">
      <c r="A20" s="123" t="s">
        <v>110</v>
      </c>
      <c r="B20" s="154">
        <f>SUM(B14:B19)</f>
        <v>1126356</v>
      </c>
      <c r="C20" s="128">
        <f>SUM(C15:C19)</f>
        <v>0</v>
      </c>
      <c r="D20" s="154">
        <f>SUM(D14:D19)</f>
        <v>134373</v>
      </c>
      <c r="E20" s="154">
        <f>SUM(B20:D20)</f>
        <v>1260729</v>
      </c>
      <c r="G20" s="129"/>
      <c r="H20" s="131"/>
      <c r="I20" s="131"/>
      <c r="J20" s="131"/>
      <c r="K20" s="131"/>
      <c r="L20" s="131"/>
    </row>
    <row r="21" spans="7:12" ht="14.25">
      <c r="G21" s="132"/>
      <c r="H21" s="36"/>
      <c r="I21" s="36"/>
      <c r="J21" s="36"/>
      <c r="K21" s="36"/>
      <c r="L21" s="133"/>
    </row>
    <row r="22" spans="7:12" ht="14.25">
      <c r="G22" s="134"/>
      <c r="H22" s="36"/>
      <c r="I22" s="36"/>
      <c r="J22" s="36"/>
      <c r="K22" s="36"/>
      <c r="L22" s="80"/>
    </row>
    <row r="23" spans="7:12" ht="14.25">
      <c r="G23" s="132"/>
      <c r="H23" s="36"/>
      <c r="I23" s="36"/>
      <c r="J23" s="36"/>
      <c r="K23" s="36"/>
      <c r="L23" s="36"/>
    </row>
    <row r="24" spans="7:12" ht="14.25">
      <c r="G24" s="134"/>
      <c r="H24" s="36"/>
      <c r="I24" s="36"/>
      <c r="J24" s="36"/>
      <c r="K24" s="36"/>
      <c r="L24" s="36"/>
    </row>
    <row r="25" spans="1:12" ht="15">
      <c r="A25" s="40" t="s">
        <v>22</v>
      </c>
      <c r="B25" s="22"/>
      <c r="C25" s="22" t="s">
        <v>0</v>
      </c>
      <c r="G25" s="129"/>
      <c r="H25" s="135"/>
      <c r="I25" s="135"/>
      <c r="J25" s="135"/>
      <c r="K25" s="135"/>
      <c r="L25" s="136"/>
    </row>
    <row r="26" spans="1:3" ht="12.75">
      <c r="A26" s="40"/>
      <c r="B26" s="22"/>
      <c r="C26" s="22"/>
    </row>
    <row r="27" spans="1:3" ht="12.75">
      <c r="A27" s="40"/>
      <c r="B27" s="22"/>
      <c r="C27" s="22"/>
    </row>
    <row r="28" spans="1:3" ht="12.75">
      <c r="A28" s="40" t="s">
        <v>23</v>
      </c>
      <c r="B28" s="22"/>
      <c r="C28" s="22" t="s">
        <v>24</v>
      </c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Мукашова Айжамал Эсенкадыровна</cp:lastModifiedBy>
  <cp:lastPrinted>2015-04-07T11:37:05Z</cp:lastPrinted>
  <dcterms:created xsi:type="dcterms:W3CDTF">1996-10-08T23:32:33Z</dcterms:created>
  <dcterms:modified xsi:type="dcterms:W3CDTF">2017-10-12T12:06:58Z</dcterms:modified>
  <cp:category/>
  <cp:version/>
  <cp:contentType/>
  <cp:contentStatus/>
</cp:coreProperties>
</file>