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7г\"/>
    </mc:Choice>
  </mc:AlternateContent>
  <bookViews>
    <workbookView xWindow="0" yWindow="0" windowWidth="20490" windowHeight="7755" activeTab="2"/>
  </bookViews>
  <sheets>
    <sheet name="офп" sheetId="3" r:id="rId1"/>
    <sheet name="осп" sheetId="5" r:id="rId2"/>
    <sheet name="ОДДС" sheetId="8" r:id="rId3"/>
    <sheet name="капитал" sheetId="9" r:id="rId4"/>
  </sheets>
  <definedNames>
    <definedName name="_xlnm.Print_Area" localSheetId="3">капитал!$A$1:$E$30</definedName>
    <definedName name="_xlnm.Print_Area" localSheetId="2">ОДДС!$A$1:$C$50</definedName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D20" i="9" l="1"/>
  <c r="C20" i="9"/>
  <c r="E20" i="9" s="1"/>
  <c r="B20" i="9"/>
  <c r="E19" i="9"/>
  <c r="E18" i="9"/>
  <c r="E17" i="9"/>
  <c r="E16" i="9"/>
  <c r="E15" i="9"/>
  <c r="D14" i="9"/>
  <c r="C14" i="9"/>
  <c r="B14" i="9"/>
  <c r="E14" i="9" s="1"/>
  <c r="E13" i="9"/>
  <c r="E12" i="9"/>
  <c r="E11" i="9"/>
  <c r="E10" i="9"/>
  <c r="E9" i="9"/>
  <c r="C40" i="8"/>
  <c r="B40" i="8"/>
  <c r="C34" i="8"/>
  <c r="B34" i="8"/>
  <c r="C14" i="8"/>
  <c r="C26" i="8" s="1"/>
  <c r="C28" i="8" s="1"/>
  <c r="C42" i="8" s="1"/>
  <c r="C44" i="8" s="1"/>
  <c r="B14" i="8"/>
  <c r="B26" i="8" s="1"/>
  <c r="B28" i="8" s="1"/>
  <c r="B42" i="8" s="1"/>
  <c r="B44" i="8" s="1"/>
  <c r="C31" i="5" l="1"/>
  <c r="C19" i="5"/>
  <c r="C17" i="5" l="1"/>
  <c r="B17" i="5"/>
  <c r="C9" i="5"/>
  <c r="C11" i="5" s="1"/>
  <c r="B9" i="5"/>
  <c r="B11" i="5" s="1"/>
  <c r="B19" i="5" l="1"/>
  <c r="B21" i="5" s="1"/>
  <c r="B25" i="5" s="1"/>
  <c r="B28" i="5" s="1"/>
  <c r="B30" i="5" s="1"/>
  <c r="B31" i="5" s="1"/>
  <c r="C21" i="5"/>
  <c r="C25" i="5" s="1"/>
  <c r="C28" i="5" s="1"/>
  <c r="C30" i="5" s="1"/>
  <c r="D45" i="3" l="1"/>
  <c r="D38" i="3"/>
  <c r="D19" i="3"/>
  <c r="D16" i="3"/>
  <c r="D20" i="3" s="1"/>
  <c r="D26" i="3" s="1"/>
  <c r="D11" i="3"/>
  <c r="D47" i="3" l="1"/>
  <c r="B45" i="3"/>
  <c r="C19" i="3" l="1"/>
  <c r="B19" i="3"/>
  <c r="C16" i="3"/>
  <c r="B16" i="3"/>
  <c r="C45" i="3"/>
  <c r="C38" i="3"/>
  <c r="B38" i="3"/>
  <c r="B47" i="3" s="1"/>
  <c r="C11" i="3"/>
  <c r="B11" i="3"/>
  <c r="C20" i="3" l="1"/>
  <c r="C26" i="3" s="1"/>
  <c r="C47" i="3"/>
  <c r="B20" i="3"/>
  <c r="B26" i="3" s="1"/>
</calcChain>
</file>

<file path=xl/sharedStrings.xml><?xml version="1.0" encoding="utf-8"?>
<sst xmlns="http://schemas.openxmlformats.org/spreadsheetml/2006/main" count="151" uniqueCount="120">
  <si>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</si>
  <si>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</si>
  <si>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</si>
  <si>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</si>
  <si>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</si>
  <si>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</si>
  <si>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</si>
  <si>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</si>
  <si>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</si>
  <si>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</si>
  <si>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</si>
  <si>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</si>
  <si>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</si>
  <si>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</si>
  <si>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</si>
  <si>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</si>
  <si>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</si>
  <si>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</si>
  <si>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</si>
  <si>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</si>
  <si>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</si>
  <si>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</si>
  <si>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</si>
  <si>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</si>
  <si>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</si>
  <si>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</si>
  <si>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</si>
  <si>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</si>
  <si>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</si>
  <si>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</si>
  <si>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</si>
  <si>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</si>
  <si>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</si>
  <si>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</si>
  <si>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</si>
  <si>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</si>
  <si>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</si>
  <si>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</si>
  <si>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</si>
  <si>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</si>
  <si>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</si>
  <si>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</si>
  <si>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</si>
  <si>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</si>
  <si>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</si>
  <si>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</si>
  <si>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</si>
  <si>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</si>
  <si>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</si>
  <si>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</si>
  <si>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</si>
  <si>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</si>
  <si>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</si>
  <si>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</si>
  <si>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</si>
  <si>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</si>
  <si>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</si>
  <si>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</si>
  <si>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</si>
  <si>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</si>
  <si>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</si>
  <si>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</si>
  <si>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</si>
  <si>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</si>
  <si>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Отчет о прибылях или убытках и прочем совокупном доходе на 30 сентября 2017 года (включительно)</t>
  </si>
  <si>
    <t>Сентябрь 2017 г.</t>
  </si>
  <si>
    <t>Сентябрь 2016 г.</t>
  </si>
  <si>
    <t>Отчет о финансовом положении на 30 сентября 2017 года (включительно)</t>
  </si>
  <si>
    <t>ОАО " Коммерческий банк КЫРГЫЗСТАН"</t>
  </si>
  <si>
    <t>Отчет о движении денежных средств на 30 сентября 2017 год (включительно).</t>
  </si>
  <si>
    <t>(в тысячах Кыргызских сом)</t>
  </si>
  <si>
    <t>Отчетный                      период                                  III - квартал  2017г.</t>
  </si>
  <si>
    <t>Предыдущий период                                  III - квартал  2016г.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</si>
  <si>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</si>
  <si>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</si>
  <si>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</si>
  <si>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</si>
  <si>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</si>
  <si>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</si>
  <si>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</si>
  <si>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</si>
  <si>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</si>
  <si>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</si>
  <si>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</si>
  <si>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</si>
  <si>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 xml:space="preserve">  - Обременные залогом по зделкам РЕПО</t>
  </si>
  <si>
    <t>Увеличение/ (уменьшение) операционных обязательствах: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</si>
  <si>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</si>
  <si>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</si>
  <si>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</si>
  <si>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</si>
  <si>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</si>
  <si>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</si>
  <si>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</si>
  <si>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</si>
  <si>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</si>
  <si>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</si>
  <si>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</si>
  <si>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</si>
  <si>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На покупку акции</t>
  </si>
  <si>
    <t>Дивиденды выплаченные</t>
  </si>
  <si>
    <t>Чистый приток/(отток)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</si>
  <si>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</si>
  <si>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</si>
  <si>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</si>
  <si>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</si>
  <si>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Илебаев Н.Э.</t>
  </si>
  <si>
    <t>Отчет об изменениях в капитале на 30 сентября 2017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</si>
  <si>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</si>
  <si>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</si>
  <si>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Нераспределенная прибыль          </t>
  </si>
  <si>
    <t xml:space="preserve">Итого капитал                </t>
  </si>
  <si>
    <t>На 31 декабря 2015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</si>
  <si>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</si>
  <si>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</si>
  <si>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</si>
  <si>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</si>
  <si>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сентября 2016 года</t>
  </si>
  <si>
    <t>На 31 декабря 2016 года</t>
  </si>
  <si>
    <t>На 30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</si>
</sst>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0" borderId="0"/>
    <xf numFmtId="0" fontId="1" fillId="0" borderId="0"/>
  </cellStyleXfs>
  <cellXfs count="17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165" fontId="12" fillId="0" borderId="0" xfId="8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0" fontId="9" fillId="0" borderId="0" xfId="15" applyFont="1"/>
    <xf numFmtId="0" fontId="19" fillId="0" borderId="0" xfId="20" applyFont="1" applyFill="1" applyBorder="1" applyAlignment="1">
      <alignment horizontal="left" wrapText="1"/>
    </xf>
    <xf numFmtId="0" fontId="11" fillId="0" borderId="0" xfId="19" applyFont="1" applyAlignment="1">
      <alignment wrapText="1"/>
    </xf>
    <xf numFmtId="165" fontId="1" fillId="0" borderId="5" xfId="16" applyNumberFormat="1" applyFont="1" applyFill="1" applyBorder="1" applyAlignment="1"/>
    <xf numFmtId="165" fontId="1" fillId="0" borderId="6" xfId="16" applyNumberFormat="1" applyFont="1" applyFill="1" applyBorder="1" applyAlignment="1"/>
    <xf numFmtId="165" fontId="1" fillId="2" borderId="5" xfId="16" applyNumberFormat="1" applyFont="1" applyFill="1" applyBorder="1" applyAlignment="1"/>
    <xf numFmtId="165" fontId="18" fillId="2" borderId="5" xfId="16" applyNumberFormat="1" applyFont="1" applyFill="1" applyBorder="1" applyAlignment="1"/>
    <xf numFmtId="0" fontId="20" fillId="0" borderId="0" xfId="15" applyFont="1"/>
    <xf numFmtId="165" fontId="1" fillId="0" borderId="8" xfId="16" applyNumberFormat="1" applyFont="1" applyFill="1" applyBorder="1" applyAlignment="1"/>
    <xf numFmtId="165" fontId="1" fillId="2" borderId="5" xfId="16" applyNumberFormat="1" applyFont="1" applyFill="1" applyBorder="1" applyAlignment="1">
      <alignment horizontal="right"/>
    </xf>
    <xf numFmtId="165" fontId="1" fillId="0" borderId="9" xfId="16" applyNumberFormat="1" applyFont="1" applyFill="1" applyBorder="1" applyAlignment="1"/>
    <xf numFmtId="165" fontId="1" fillId="0" borderId="9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22" fillId="0" borderId="0" xfId="15" applyFont="1"/>
    <xf numFmtId="0" fontId="23" fillId="0" borderId="0" xfId="19" quotePrefix="1" applyFont="1" applyAlignment="1">
      <alignment horizontal="left"/>
    </xf>
    <xf numFmtId="0" fontId="3" fillId="0" borderId="0" xfId="19" applyFont="1"/>
    <xf numFmtId="0" fontId="1" fillId="0" borderId="0" xfId="15"/>
    <xf numFmtId="0" fontId="11" fillId="0" borderId="0" xfId="19" quotePrefix="1" applyFont="1" applyAlignment="1">
      <alignment horizontal="left"/>
    </xf>
    <xf numFmtId="0" fontId="10" fillId="0" borderId="0" xfId="19" applyFont="1"/>
    <xf numFmtId="0" fontId="11" fillId="0" borderId="0" xfId="19" applyFont="1"/>
    <xf numFmtId="0" fontId="11" fillId="0" borderId="5" xfId="19" applyFont="1" applyBorder="1" applyAlignment="1">
      <alignment horizontal="right"/>
    </xf>
    <xf numFmtId="0" fontId="11" fillId="0" borderId="5" xfId="19" applyFont="1" applyBorder="1" applyAlignment="1">
      <alignment horizontal="center" wrapText="1"/>
    </xf>
    <xf numFmtId="0" fontId="11" fillId="0" borderId="5" xfId="19" applyFont="1" applyBorder="1" applyAlignment="1">
      <alignment horizontal="center" vertical="center" wrapText="1"/>
    </xf>
    <xf numFmtId="0" fontId="3" fillId="0" borderId="0" xfId="19" applyFont="1" applyBorder="1"/>
    <xf numFmtId="0" fontId="11" fillId="0" borderId="5" xfId="19" applyFont="1" applyBorder="1"/>
    <xf numFmtId="0" fontId="10" fillId="0" borderId="5" xfId="19" applyFont="1" applyBorder="1"/>
    <xf numFmtId="0" fontId="11" fillId="0" borderId="5" xfId="15" applyFont="1" applyBorder="1"/>
    <xf numFmtId="3" fontId="10" fillId="0" borderId="5" xfId="19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9" applyNumberFormat="1" applyFont="1" applyBorder="1"/>
    <xf numFmtId="0" fontId="10" fillId="0" borderId="5" xfId="19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9" applyNumberFormat="1" applyFont="1" applyBorder="1"/>
    <xf numFmtId="0" fontId="11" fillId="0" borderId="0" xfId="15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9" applyFont="1" applyBorder="1"/>
    <xf numFmtId="0" fontId="10" fillId="0" borderId="0" xfId="19" quotePrefix="1" applyFont="1" applyBorder="1" applyAlignment="1">
      <alignment horizontal="left"/>
    </xf>
    <xf numFmtId="0" fontId="10" fillId="0" borderId="0" xfId="19" applyFont="1" applyBorder="1"/>
    <xf numFmtId="4" fontId="10" fillId="0" borderId="0" xfId="15" applyNumberFormat="1" applyFont="1" applyAlignment="1">
      <alignment horizontal="center"/>
    </xf>
    <xf numFmtId="4" fontId="1" fillId="0" borderId="0" xfId="15" applyNumberFormat="1" applyAlignment="1">
      <alignment horizontal="center"/>
    </xf>
    <xf numFmtId="0" fontId="24" fillId="0" borderId="0" xfId="15" applyFont="1"/>
    <xf numFmtId="0" fontId="21" fillId="0" borderId="0" xfId="15" applyFont="1"/>
    <xf numFmtId="0" fontId="23" fillId="0" borderId="0" xfId="19" applyFont="1"/>
    <xf numFmtId="0" fontId="25" fillId="0" borderId="0" xfId="15" applyFont="1"/>
    <xf numFmtId="0" fontId="10" fillId="0" borderId="0" xfId="15" applyFont="1" applyAlignment="1">
      <alignment horizontal="center"/>
    </xf>
    <xf numFmtId="0" fontId="11" fillId="0" borderId="0" xfId="15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19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9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1" fillId="0" borderId="0" xfId="15" applyFont="1" applyAlignment="1">
      <alignment horizontal="center"/>
    </xf>
    <xf numFmtId="0" fontId="11" fillId="0" borderId="5" xfId="16" applyFont="1" applyBorder="1" applyAlignment="1">
      <alignment vertical="top"/>
    </xf>
    <xf numFmtId="0" fontId="11" fillId="0" borderId="5" xfId="15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0" fontId="10" fillId="0" borderId="5" xfId="16" applyFont="1" applyBorder="1" applyAlignment="1">
      <alignment horizontal="left" vertical="top" wrapText="1"/>
    </xf>
    <xf numFmtId="0" fontId="10" fillId="0" borderId="10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2" fillId="0" borderId="0" xfId="20" applyFont="1" applyFill="1" applyBorder="1" applyAlignment="1">
      <alignment horizontal="left" vertical="center" wrapText="1"/>
    </xf>
    <xf numFmtId="165" fontId="18" fillId="0" borderId="5" xfId="16" applyNumberFormat="1" applyFont="1" applyFill="1" applyBorder="1" applyAlignment="1"/>
    <xf numFmtId="0" fontId="10" fillId="0" borderId="5" xfId="16" applyNumberFormat="1" applyFont="1" applyBorder="1" applyAlignment="1">
      <alignment horizontal="left" vertical="top" wrapText="1"/>
    </xf>
    <xf numFmtId="0" fontId="10" fillId="0" borderId="5" xfId="20" applyFont="1" applyBorder="1" applyAlignment="1">
      <alignment horizontal="left" wrapText="1"/>
    </xf>
    <xf numFmtId="0" fontId="10" fillId="0" borderId="0" xfId="20" applyFont="1" applyFill="1" applyBorder="1" applyAlignment="1">
      <alignment horizontal="left" vertical="center" wrapText="1"/>
    </xf>
    <xf numFmtId="165" fontId="1" fillId="0" borderId="7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165" fontId="1" fillId="2" borderId="8" xfId="16" applyNumberFormat="1" applyFont="1" applyFill="1" applyBorder="1" applyAlignment="1"/>
    <xf numFmtId="0" fontId="10" fillId="0" borderId="7" xfId="16" applyFont="1" applyBorder="1" applyAlignment="1">
      <alignment horizontal="left" vertical="top"/>
    </xf>
    <xf numFmtId="0" fontId="10" fillId="0" borderId="9" xfId="16" applyFont="1" applyBorder="1" applyAlignment="1">
      <alignment horizontal="left" vertical="top" wrapText="1"/>
    </xf>
    <xf numFmtId="165" fontId="1" fillId="2" borderId="9" xfId="16" applyNumberFormat="1" applyFont="1" applyFill="1" applyBorder="1" applyAlignment="1"/>
    <xf numFmtId="0" fontId="11" fillId="0" borderId="8" xfId="16" applyFont="1" applyBorder="1" applyAlignment="1">
      <alignment vertical="top" wrapText="1"/>
    </xf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2" borderId="12" xfId="16" applyNumberFormat="1" applyFont="1" applyFill="1" applyBorder="1" applyAlignment="1">
      <alignment horizontal="right"/>
    </xf>
    <xf numFmtId="165" fontId="1" fillId="2" borderId="13" xfId="16" applyNumberFormat="1" applyFont="1" applyFill="1" applyBorder="1" applyAlignment="1"/>
    <xf numFmtId="165" fontId="1" fillId="3" borderId="5" xfId="16" applyNumberFormat="1" applyFont="1" applyFill="1" applyBorder="1" applyAlignment="1"/>
    <xf numFmtId="0" fontId="10" fillId="0" borderId="6" xfId="16" applyFont="1" applyBorder="1" applyAlignment="1">
      <alignment vertical="top"/>
    </xf>
    <xf numFmtId="165" fontId="1" fillId="2" borderId="6" xfId="16" applyNumberFormat="1" applyFont="1" applyFill="1" applyBorder="1" applyAlignment="1"/>
    <xf numFmtId="165" fontId="1" fillId="2" borderId="7" xfId="16" applyNumberFormat="1" applyFont="1" applyFill="1" applyBorder="1" applyAlignment="1">
      <alignment horizontal="right"/>
    </xf>
    <xf numFmtId="165" fontId="1" fillId="0" borderId="5" xfId="16" applyNumberFormat="1" applyFont="1" applyFill="1" applyBorder="1" applyAlignment="1">
      <alignment horizontal="right"/>
    </xf>
    <xf numFmtId="165" fontId="1" fillId="2" borderId="9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21" fillId="0" borderId="5" xfId="16" applyNumberFormat="1" applyFont="1" applyFill="1" applyBorder="1" applyAlignment="1">
      <alignment horizontal="right"/>
    </xf>
  </cellXfs>
  <cellStyles count="21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9"/>
    <cellStyle name="Normal_JSCB Kyrgyzstan_2005_TB" xfId="6"/>
    <cellStyle name="Normal_Worksheet in   Fs" xfId="7"/>
    <cellStyle name="Normal_Worksheet in   Fs 2" xfId="20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3" zoomScaleNormal="100" workbookViewId="0">
      <selection activeCell="B31" sqref="B31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138" t="s">
        <v>11</v>
      </c>
      <c r="B1" s="138"/>
      <c r="C1" s="138"/>
    </row>
    <row r="2" spans="1:4" ht="15" x14ac:dyDescent="0.25">
      <c r="A2" s="138" t="s">
        <v>67</v>
      </c>
      <c r="B2" s="138"/>
      <c r="C2" s="138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65</v>
      </c>
      <c r="C5" s="30" t="s">
        <v>66</v>
      </c>
      <c r="D5" s="30" t="s">
        <v>56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17">
        <v>1640678</v>
      </c>
      <c r="C8" s="17">
        <v>1044797</v>
      </c>
      <c r="D8" s="17">
        <v>1413645</v>
      </c>
    </row>
    <row r="9" spans="1:4" x14ac:dyDescent="0.2">
      <c r="A9" s="2" t="s">
        <v>31</v>
      </c>
      <c r="B9" s="17">
        <v>987336</v>
      </c>
      <c r="C9" s="17">
        <v>1190693</v>
      </c>
      <c r="D9" s="17">
        <v>1592040</v>
      </c>
    </row>
    <row r="10" spans="1:4" x14ac:dyDescent="0.2">
      <c r="A10" s="2" t="s">
        <v>32</v>
      </c>
      <c r="B10" s="17">
        <v>385473</v>
      </c>
      <c r="C10" s="17">
        <v>902669</v>
      </c>
      <c r="D10" s="17">
        <v>549428</v>
      </c>
    </row>
    <row r="11" spans="1:4" ht="15" x14ac:dyDescent="0.25">
      <c r="A11" s="5" t="s">
        <v>33</v>
      </c>
      <c r="B11" s="14">
        <f>B8+B9+B10</f>
        <v>3013487</v>
      </c>
      <c r="C11" s="14">
        <f>C8+C9+C10</f>
        <v>3138159</v>
      </c>
      <c r="D11" s="14">
        <f>D8+D9+D10</f>
        <v>3555113</v>
      </c>
    </row>
    <row r="12" spans="1:4" x14ac:dyDescent="0.2">
      <c r="A12" s="2" t="s">
        <v>35</v>
      </c>
      <c r="B12" s="83">
        <v>1220632</v>
      </c>
      <c r="C12" s="16">
        <v>646215</v>
      </c>
      <c r="D12" s="16">
        <v>802697</v>
      </c>
    </row>
    <row r="13" spans="1:4" ht="32.25" customHeight="1" x14ac:dyDescent="0.2">
      <c r="A13" s="2" t="s">
        <v>42</v>
      </c>
      <c r="B13" s="17">
        <v>8866</v>
      </c>
      <c r="C13" s="17">
        <v>509279</v>
      </c>
      <c r="D13" s="17">
        <v>469332</v>
      </c>
    </row>
    <row r="14" spans="1:4" ht="32.25" customHeight="1" x14ac:dyDescent="0.2">
      <c r="A14" s="2" t="s">
        <v>43</v>
      </c>
      <c r="B14" s="17">
        <v>294735</v>
      </c>
      <c r="C14" s="17">
        <v>205762</v>
      </c>
      <c r="D14" s="17">
        <v>241466</v>
      </c>
    </row>
    <row r="15" spans="1:4" ht="14.25" customHeight="1" x14ac:dyDescent="0.2">
      <c r="A15" s="8" t="s">
        <v>30</v>
      </c>
      <c r="B15" s="82">
        <v>-665</v>
      </c>
      <c r="C15" s="33">
        <v>-593</v>
      </c>
      <c r="D15" s="33">
        <v>-402</v>
      </c>
    </row>
    <row r="16" spans="1:4" ht="15" customHeight="1" x14ac:dyDescent="0.25">
      <c r="A16" s="5" t="s">
        <v>44</v>
      </c>
      <c r="B16" s="14">
        <f>B14+B15</f>
        <v>294070</v>
      </c>
      <c r="C16" s="14">
        <f>C14+C15</f>
        <v>205169</v>
      </c>
      <c r="D16" s="14">
        <f>D14+D15</f>
        <v>241064</v>
      </c>
    </row>
    <row r="17" spans="1:5" x14ac:dyDescent="0.2">
      <c r="A17" s="8" t="s">
        <v>45</v>
      </c>
      <c r="B17" s="17">
        <v>7452670</v>
      </c>
      <c r="C17" s="17">
        <v>6090955</v>
      </c>
      <c r="D17" s="17">
        <v>6390087</v>
      </c>
    </row>
    <row r="18" spans="1:5" x14ac:dyDescent="0.2">
      <c r="A18" s="8" t="s">
        <v>30</v>
      </c>
      <c r="B18" s="82">
        <v>-501643</v>
      </c>
      <c r="C18" s="33">
        <v>-389603</v>
      </c>
      <c r="D18" s="33">
        <v>-412992</v>
      </c>
      <c r="E18" s="4"/>
    </row>
    <row r="19" spans="1:5" ht="15" x14ac:dyDescent="0.25">
      <c r="A19" s="9" t="s">
        <v>46</v>
      </c>
      <c r="B19" s="15">
        <f>B17+B18</f>
        <v>6951027</v>
      </c>
      <c r="C19" s="15">
        <f>C17+C18</f>
        <v>5701352</v>
      </c>
      <c r="D19" s="15">
        <f>D17+D18</f>
        <v>5977095</v>
      </c>
      <c r="E19" s="4"/>
    </row>
    <row r="20" spans="1:5" ht="15" x14ac:dyDescent="0.25">
      <c r="A20" s="9" t="s">
        <v>21</v>
      </c>
      <c r="B20" s="14">
        <f>B16+B19</f>
        <v>7245097</v>
      </c>
      <c r="C20" s="14">
        <f>C16+C19</f>
        <v>5906521</v>
      </c>
      <c r="D20" s="14">
        <f>D16+D19</f>
        <v>6218159</v>
      </c>
      <c r="E20" s="4"/>
    </row>
    <row r="21" spans="1:5" ht="28.5" x14ac:dyDescent="0.2">
      <c r="A21" s="2" t="s">
        <v>61</v>
      </c>
      <c r="B21" s="33">
        <v>141</v>
      </c>
      <c r="C21" s="76">
        <v>-2129</v>
      </c>
      <c r="D21" s="17"/>
      <c r="E21" s="4"/>
    </row>
    <row r="22" spans="1:5" x14ac:dyDescent="0.2">
      <c r="A22" s="10" t="s">
        <v>41</v>
      </c>
      <c r="B22" s="17"/>
      <c r="C22" s="17">
        <v>0</v>
      </c>
      <c r="D22" s="17"/>
      <c r="E22" s="4"/>
    </row>
    <row r="23" spans="1:5" x14ac:dyDescent="0.2">
      <c r="A23" s="2" t="s">
        <v>1</v>
      </c>
      <c r="B23" s="17">
        <v>530327</v>
      </c>
      <c r="C23" s="17">
        <v>480898</v>
      </c>
      <c r="D23" s="17">
        <v>495997</v>
      </c>
    </row>
    <row r="24" spans="1:5" ht="14.25" customHeight="1" x14ac:dyDescent="0.2">
      <c r="A24" s="2" t="s">
        <v>2</v>
      </c>
      <c r="B24" s="78">
        <v>591850</v>
      </c>
      <c r="C24" s="17">
        <v>312702</v>
      </c>
      <c r="D24" s="17">
        <v>238937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39</v>
      </c>
      <c r="B26" s="20">
        <f>B11+B12+B13+B20+B21+B22+B23+B24</f>
        <v>12610400</v>
      </c>
      <c r="C26" s="20">
        <f>C11+C12+C13+C20+C21+C22+C23+C24</f>
        <v>10991645</v>
      </c>
      <c r="D26" s="20">
        <f>D11+D12+D13+D20+D21+D22+D23+D24</f>
        <v>11780235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40</v>
      </c>
      <c r="B28" s="22"/>
      <c r="D28" s="26"/>
    </row>
    <row r="29" spans="1:5" ht="18.75" x14ac:dyDescent="0.4">
      <c r="A29" s="2" t="s">
        <v>3</v>
      </c>
      <c r="B29" s="80"/>
      <c r="C29" s="17"/>
      <c r="D29" s="17"/>
    </row>
    <row r="30" spans="1:5" ht="28.5" x14ac:dyDescent="0.2">
      <c r="A30" s="32" t="s">
        <v>51</v>
      </c>
      <c r="B30" s="62">
        <v>772023</v>
      </c>
      <c r="C30" s="17">
        <v>825900</v>
      </c>
      <c r="D30" s="17">
        <v>819791</v>
      </c>
    </row>
    <row r="31" spans="1:5" x14ac:dyDescent="0.2">
      <c r="A31" s="11" t="s">
        <v>57</v>
      </c>
      <c r="B31" s="17">
        <v>9010685</v>
      </c>
      <c r="C31" s="17">
        <v>8132611</v>
      </c>
      <c r="D31" s="17">
        <v>8637049</v>
      </c>
    </row>
    <row r="32" spans="1:5" x14ac:dyDescent="0.2">
      <c r="A32" s="6" t="s">
        <v>20</v>
      </c>
      <c r="B32" s="17">
        <v>1191507</v>
      </c>
      <c r="C32" s="17">
        <v>723080</v>
      </c>
      <c r="D32" s="17">
        <v>1010549</v>
      </c>
    </row>
    <row r="33" spans="1:4" x14ac:dyDescent="0.2">
      <c r="A33" s="6" t="s">
        <v>59</v>
      </c>
      <c r="B33" s="17">
        <v>9370</v>
      </c>
      <c r="C33" s="17">
        <v>250</v>
      </c>
      <c r="D33" s="17">
        <v>550</v>
      </c>
    </row>
    <row r="34" spans="1:4" x14ac:dyDescent="0.2">
      <c r="A34" s="6" t="s">
        <v>17</v>
      </c>
      <c r="B34" s="17">
        <v>12416</v>
      </c>
      <c r="C34" s="17">
        <v>5300</v>
      </c>
      <c r="D34" s="17">
        <v>6000</v>
      </c>
    </row>
    <row r="35" spans="1:4" ht="28.5" x14ac:dyDescent="0.2">
      <c r="A35" s="2" t="s">
        <v>58</v>
      </c>
      <c r="B35" s="17"/>
      <c r="C35" s="17">
        <v>0</v>
      </c>
      <c r="D35" s="17">
        <v>5905</v>
      </c>
    </row>
    <row r="36" spans="1:4" x14ac:dyDescent="0.2">
      <c r="A36" s="6" t="s">
        <v>4</v>
      </c>
      <c r="B36" s="78">
        <v>353670</v>
      </c>
      <c r="C36" s="17">
        <v>205289</v>
      </c>
      <c r="D36" s="17">
        <v>163229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11349671</v>
      </c>
      <c r="C38" s="23">
        <f>SUM(C30:C36)</f>
        <v>9892430</v>
      </c>
      <c r="D38" s="23">
        <f>SUM(D30:D36)</f>
        <v>10643073</v>
      </c>
    </row>
    <row r="39" spans="1:4" x14ac:dyDescent="0.2">
      <c r="A39" s="2"/>
      <c r="B39" s="22"/>
      <c r="D39" s="26"/>
    </row>
    <row r="40" spans="1:4" ht="12.75" customHeight="1" x14ac:dyDescent="0.25">
      <c r="A40" s="2" t="s">
        <v>18</v>
      </c>
      <c r="B40" s="81"/>
      <c r="C40" s="17"/>
      <c r="D40" s="17"/>
    </row>
    <row r="41" spans="1:4" x14ac:dyDescent="0.2">
      <c r="A41" s="2" t="s">
        <v>19</v>
      </c>
      <c r="B41" s="84">
        <v>1126356</v>
      </c>
      <c r="C41" s="17">
        <v>1080814</v>
      </c>
      <c r="D41" s="17">
        <v>1080814</v>
      </c>
    </row>
    <row r="42" spans="1:4" x14ac:dyDescent="0.2">
      <c r="A42" s="2" t="s">
        <v>14</v>
      </c>
      <c r="B42" s="17">
        <v>0</v>
      </c>
      <c r="C42" s="17"/>
      <c r="D42" s="17"/>
    </row>
    <row r="43" spans="1:4" x14ac:dyDescent="0.2">
      <c r="A43" s="2" t="s">
        <v>16</v>
      </c>
      <c r="B43" s="63">
        <v>134373</v>
      </c>
      <c r="C43" s="77">
        <v>18401</v>
      </c>
      <c r="D43" s="63">
        <v>56348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1260729</v>
      </c>
      <c r="C45" s="24">
        <f>SUM(C41:C43)</f>
        <v>1099215</v>
      </c>
      <c r="D45" s="24">
        <f>SUM(D41:D43)</f>
        <v>1137162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12610400</v>
      </c>
      <c r="C47" s="25">
        <f>C38+C45</f>
        <v>10991645</v>
      </c>
      <c r="D47" s="25">
        <f>D38+D45</f>
        <v>11780235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15</v>
      </c>
      <c r="C53" s="79" t="s">
        <v>62</v>
      </c>
      <c r="D53" s="66"/>
    </row>
    <row r="54" spans="1:4" x14ac:dyDescent="0.2">
      <c r="C54" s="79"/>
      <c r="D54" s="66"/>
    </row>
    <row r="55" spans="1:4" x14ac:dyDescent="0.2">
      <c r="C55" s="66"/>
      <c r="D55" s="66"/>
    </row>
    <row r="56" spans="1:4" x14ac:dyDescent="0.2">
      <c r="C56" s="66"/>
      <c r="D56" s="66"/>
    </row>
    <row r="57" spans="1:4" x14ac:dyDescent="0.2">
      <c r="A57" s="3" t="s">
        <v>10</v>
      </c>
      <c r="C57" s="66" t="s">
        <v>5</v>
      </c>
      <c r="D57" s="66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zoomScaleNormal="100" workbookViewId="0">
      <selection activeCell="B10" sqref="B10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7" width="9.140625" style="36"/>
    <col min="8" max="8" width="24.5703125" style="36" customWidth="1"/>
    <col min="9" max="16384" width="9.140625" style="36"/>
  </cols>
  <sheetData>
    <row r="1" spans="1:4" x14ac:dyDescent="0.25">
      <c r="A1" s="138" t="s">
        <v>11</v>
      </c>
      <c r="B1" s="139"/>
      <c r="C1" s="139"/>
    </row>
    <row r="2" spans="1:4" ht="31.5" customHeight="1" x14ac:dyDescent="0.25">
      <c r="A2" s="140" t="s">
        <v>64</v>
      </c>
      <c r="B2" s="141"/>
      <c r="C2" s="141"/>
    </row>
    <row r="3" spans="1:4" x14ac:dyDescent="0.25">
      <c r="A3" s="38"/>
      <c r="B3" s="39"/>
      <c r="C3" s="39"/>
    </row>
    <row r="4" spans="1:4" ht="24.75" customHeight="1" x14ac:dyDescent="0.25">
      <c r="A4" s="27"/>
      <c r="B4" s="28" t="s">
        <v>48</v>
      </c>
      <c r="C4" s="31" t="s">
        <v>50</v>
      </c>
    </row>
    <row r="5" spans="1:4" x14ac:dyDescent="0.25">
      <c r="A5" s="34"/>
      <c r="B5" s="30" t="s">
        <v>65</v>
      </c>
      <c r="C5" s="30" t="s">
        <v>66</v>
      </c>
    </row>
    <row r="6" spans="1:4" ht="18.75" thickBot="1" x14ac:dyDescent="0.3">
      <c r="A6" s="34"/>
      <c r="B6" s="29" t="s">
        <v>49</v>
      </c>
      <c r="C6" s="29" t="s">
        <v>49</v>
      </c>
    </row>
    <row r="7" spans="1:4" x14ac:dyDescent="0.25">
      <c r="A7" s="34" t="s">
        <v>6</v>
      </c>
      <c r="B7" s="67">
        <v>979562</v>
      </c>
      <c r="C7" s="68">
        <v>879066</v>
      </c>
    </row>
    <row r="8" spans="1:4" x14ac:dyDescent="0.25">
      <c r="A8" s="34" t="s">
        <v>7</v>
      </c>
      <c r="B8" s="67">
        <v>-349793</v>
      </c>
      <c r="C8" s="69">
        <v>-530735</v>
      </c>
    </row>
    <row r="9" spans="1:4" ht="42.75" x14ac:dyDescent="0.25">
      <c r="A9" s="40" t="s">
        <v>60</v>
      </c>
      <c r="B9" s="41">
        <f>SUM(B7:B8)</f>
        <v>629769</v>
      </c>
      <c r="C9" s="41">
        <f>SUM(C7:C8)</f>
        <v>348331</v>
      </c>
    </row>
    <row r="10" spans="1:4" ht="28.5" x14ac:dyDescent="0.25">
      <c r="A10" s="40" t="s">
        <v>53</v>
      </c>
      <c r="B10" s="49">
        <v>-107679</v>
      </c>
      <c r="C10" s="51">
        <v>-58470</v>
      </c>
    </row>
    <row r="11" spans="1:4" x14ac:dyDescent="0.25">
      <c r="A11" s="42" t="s">
        <v>8</v>
      </c>
      <c r="B11" s="43">
        <f>B9+B10</f>
        <v>522090</v>
      </c>
      <c r="C11" s="43">
        <f>C9+C10</f>
        <v>289861</v>
      </c>
    </row>
    <row r="12" spans="1:4" x14ac:dyDescent="0.25">
      <c r="A12" s="44"/>
      <c r="B12" s="3"/>
      <c r="C12" s="45"/>
    </row>
    <row r="13" spans="1:4" x14ac:dyDescent="0.25">
      <c r="A13" s="46" t="s">
        <v>22</v>
      </c>
      <c r="B13" s="70">
        <v>255155</v>
      </c>
      <c r="C13" s="69">
        <v>197585</v>
      </c>
    </row>
    <row r="14" spans="1:4" x14ac:dyDescent="0.25">
      <c r="A14" s="46" t="s">
        <v>23</v>
      </c>
      <c r="B14" s="49">
        <v>-32258</v>
      </c>
      <c r="C14" s="71">
        <v>-20663</v>
      </c>
    </row>
    <row r="15" spans="1:4" x14ac:dyDescent="0.25">
      <c r="A15" s="44" t="s">
        <v>47</v>
      </c>
      <c r="B15" s="67">
        <v>123521</v>
      </c>
      <c r="C15" s="71">
        <v>129770</v>
      </c>
    </row>
    <row r="16" spans="1:4" x14ac:dyDescent="0.25">
      <c r="A16" s="44" t="s">
        <v>24</v>
      </c>
      <c r="B16" s="67">
        <v>-1562</v>
      </c>
      <c r="C16" s="71">
        <v>2306</v>
      </c>
      <c r="D16" s="37"/>
    </row>
    <row r="17" spans="1:3" ht="18.75" customHeight="1" x14ac:dyDescent="0.25">
      <c r="A17" s="42" t="s">
        <v>25</v>
      </c>
      <c r="B17" s="47">
        <f>SUM(B13:B16)</f>
        <v>344856</v>
      </c>
      <c r="C17" s="47">
        <f>SUM(C13:C16)</f>
        <v>308998</v>
      </c>
    </row>
    <row r="18" spans="1:3" x14ac:dyDescent="0.25">
      <c r="A18" s="44"/>
      <c r="B18" s="48"/>
      <c r="C18" s="49"/>
    </row>
    <row r="19" spans="1:3" x14ac:dyDescent="0.25">
      <c r="A19" s="50" t="s">
        <v>9</v>
      </c>
      <c r="B19" s="49">
        <f>B11+B17</f>
        <v>866946</v>
      </c>
      <c r="C19" s="49">
        <f>C11+C17</f>
        <v>598859</v>
      </c>
    </row>
    <row r="20" spans="1:3" ht="17.25" customHeight="1" x14ac:dyDescent="0.25">
      <c r="A20" s="52" t="s">
        <v>26</v>
      </c>
      <c r="B20" s="49">
        <v>-694097</v>
      </c>
      <c r="C20" s="71">
        <v>-587480</v>
      </c>
    </row>
    <row r="21" spans="1:3" ht="18.75" thickBot="1" x14ac:dyDescent="0.3">
      <c r="A21" s="72" t="s">
        <v>54</v>
      </c>
      <c r="B21" s="73">
        <f>B19+B20</f>
        <v>172849</v>
      </c>
      <c r="C21" s="73">
        <f t="shared" ref="C21" si="0">C19+C20</f>
        <v>11379</v>
      </c>
    </row>
    <row r="22" spans="1:3" ht="18.75" thickTop="1" x14ac:dyDescent="0.25">
      <c r="A22" s="72"/>
      <c r="B22" s="74"/>
      <c r="C22" s="74"/>
    </row>
    <row r="23" spans="1:3" ht="28.5" x14ac:dyDescent="0.25">
      <c r="A23" s="40" t="s">
        <v>55</v>
      </c>
      <c r="B23" s="51">
        <v>-31950</v>
      </c>
      <c r="C23" s="51">
        <v>-2558</v>
      </c>
    </row>
    <row r="24" spans="1:3" x14ac:dyDescent="0.25">
      <c r="A24" s="52"/>
      <c r="B24" s="51"/>
      <c r="C24" s="64"/>
    </row>
    <row r="25" spans="1:3" ht="18.75" thickBot="1" x14ac:dyDescent="0.3">
      <c r="A25" s="53" t="s">
        <v>12</v>
      </c>
      <c r="B25" s="54">
        <f>B21+B23</f>
        <v>140899</v>
      </c>
      <c r="C25" s="54">
        <f t="shared" ref="C25" si="1">C21+C23</f>
        <v>8821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27</v>
      </c>
      <c r="B27" s="65">
        <v>-17636</v>
      </c>
      <c r="C27" s="65">
        <v>-1530</v>
      </c>
    </row>
    <row r="28" spans="1:3" ht="18.75" thickBot="1" x14ac:dyDescent="0.3">
      <c r="A28" s="57" t="s">
        <v>28</v>
      </c>
      <c r="B28" s="58">
        <f>B27+B25</f>
        <v>123263</v>
      </c>
      <c r="C28" s="58">
        <f t="shared" ref="C28" si="2">C27+C25</f>
        <v>7291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29</v>
      </c>
      <c r="B30" s="58">
        <f>B28</f>
        <v>123263</v>
      </c>
      <c r="C30" s="58">
        <f>C28</f>
        <v>7291</v>
      </c>
    </row>
    <row r="31" spans="1:3" ht="18.75" thickTop="1" x14ac:dyDescent="0.25">
      <c r="A31" s="57" t="s">
        <v>52</v>
      </c>
      <c r="B31" s="60">
        <f>B30/225271201*1000</f>
        <v>0.54717602362318829</v>
      </c>
      <c r="C31" s="60">
        <f>C30/216162885*1000</f>
        <v>3.3729194537720941E-2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60"/>
    </row>
    <row r="35" spans="1:3" x14ac:dyDescent="0.25">
      <c r="A35" s="3"/>
      <c r="B35" s="75"/>
      <c r="C35" s="34"/>
    </row>
    <row r="36" spans="1:3" x14ac:dyDescent="0.25">
      <c r="A36" s="3" t="s">
        <v>15</v>
      </c>
      <c r="B36" s="3"/>
      <c r="C36" s="79" t="s">
        <v>63</v>
      </c>
    </row>
    <row r="37" spans="1:3" x14ac:dyDescent="0.25">
      <c r="A37" s="3"/>
      <c r="B37" s="3"/>
      <c r="C37" s="66"/>
    </row>
    <row r="38" spans="1:3" x14ac:dyDescent="0.25">
      <c r="A38" s="3"/>
      <c r="B38" s="3"/>
      <c r="C38" s="66"/>
    </row>
    <row r="39" spans="1:3" x14ac:dyDescent="0.25">
      <c r="A39" s="3" t="s">
        <v>13</v>
      </c>
      <c r="B39" s="3"/>
      <c r="C39" s="66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0"/>
  <sheetViews>
    <sheetView tabSelected="1" topLeftCell="A18" zoomScaleNormal="100" workbookViewId="0">
      <selection activeCell="I25" sqref="I25"/>
    </sheetView>
  </sheetViews>
  <sheetFormatPr defaultRowHeight="14.25" x14ac:dyDescent="0.2"/>
  <cols>
    <col min="1" max="1" width="65" style="85" customWidth="1"/>
    <col min="2" max="2" width="19" style="85" customWidth="1"/>
    <col min="3" max="3" width="18.5703125" style="85" customWidth="1"/>
    <col min="4" max="253" width="9.140625" style="85"/>
    <col min="254" max="254" width="65.28515625" style="85" customWidth="1"/>
    <col min="255" max="256" width="17.42578125" style="85" customWidth="1"/>
    <col min="257" max="509" width="9.140625" style="85"/>
    <col min="510" max="510" width="65.28515625" style="85" customWidth="1"/>
    <col min="511" max="512" width="17.42578125" style="85" customWidth="1"/>
    <col min="513" max="765" width="9.140625" style="85"/>
    <col min="766" max="766" width="65.28515625" style="85" customWidth="1"/>
    <col min="767" max="768" width="17.42578125" style="85" customWidth="1"/>
    <col min="769" max="1021" width="9.140625" style="85"/>
    <col min="1022" max="1022" width="65.28515625" style="85" customWidth="1"/>
    <col min="1023" max="1024" width="17.42578125" style="85" customWidth="1"/>
    <col min="1025" max="1277" width="9.140625" style="85"/>
    <col min="1278" max="1278" width="65.28515625" style="85" customWidth="1"/>
    <col min="1279" max="1280" width="17.42578125" style="85" customWidth="1"/>
    <col min="1281" max="1533" width="9.140625" style="85"/>
    <col min="1534" max="1534" width="65.28515625" style="85" customWidth="1"/>
    <col min="1535" max="1536" width="17.42578125" style="85" customWidth="1"/>
    <col min="1537" max="1789" width="9.140625" style="85"/>
    <col min="1790" max="1790" width="65.28515625" style="85" customWidth="1"/>
    <col min="1791" max="1792" width="17.42578125" style="85" customWidth="1"/>
    <col min="1793" max="2045" width="9.140625" style="85"/>
    <col min="2046" max="2046" width="65.28515625" style="85" customWidth="1"/>
    <col min="2047" max="2048" width="17.42578125" style="85" customWidth="1"/>
    <col min="2049" max="2301" width="9.140625" style="85"/>
    <col min="2302" max="2302" width="65.28515625" style="85" customWidth="1"/>
    <col min="2303" max="2304" width="17.42578125" style="85" customWidth="1"/>
    <col min="2305" max="2557" width="9.140625" style="85"/>
    <col min="2558" max="2558" width="65.28515625" style="85" customWidth="1"/>
    <col min="2559" max="2560" width="17.42578125" style="85" customWidth="1"/>
    <col min="2561" max="2813" width="9.140625" style="85"/>
    <col min="2814" max="2814" width="65.28515625" style="85" customWidth="1"/>
    <col min="2815" max="2816" width="17.42578125" style="85" customWidth="1"/>
    <col min="2817" max="3069" width="9.140625" style="85"/>
    <col min="3070" max="3070" width="65.28515625" style="85" customWidth="1"/>
    <col min="3071" max="3072" width="17.42578125" style="85" customWidth="1"/>
    <col min="3073" max="3325" width="9.140625" style="85"/>
    <col min="3326" max="3326" width="65.28515625" style="85" customWidth="1"/>
    <col min="3327" max="3328" width="17.42578125" style="85" customWidth="1"/>
    <col min="3329" max="3581" width="9.140625" style="85"/>
    <col min="3582" max="3582" width="65.28515625" style="85" customWidth="1"/>
    <col min="3583" max="3584" width="17.42578125" style="85" customWidth="1"/>
    <col min="3585" max="3837" width="9.140625" style="85"/>
    <col min="3838" max="3838" width="65.28515625" style="85" customWidth="1"/>
    <col min="3839" max="3840" width="17.42578125" style="85" customWidth="1"/>
    <col min="3841" max="4093" width="9.140625" style="85"/>
    <col min="4094" max="4094" width="65.28515625" style="85" customWidth="1"/>
    <col min="4095" max="4096" width="17.42578125" style="85" customWidth="1"/>
    <col min="4097" max="4349" width="9.140625" style="85"/>
    <col min="4350" max="4350" width="65.28515625" style="85" customWidth="1"/>
    <col min="4351" max="4352" width="17.42578125" style="85" customWidth="1"/>
    <col min="4353" max="4605" width="9.140625" style="85"/>
    <col min="4606" max="4606" width="65.28515625" style="85" customWidth="1"/>
    <col min="4607" max="4608" width="17.42578125" style="85" customWidth="1"/>
    <col min="4609" max="4861" width="9.140625" style="85"/>
    <col min="4862" max="4862" width="65.28515625" style="85" customWidth="1"/>
    <col min="4863" max="4864" width="17.42578125" style="85" customWidth="1"/>
    <col min="4865" max="5117" width="9.140625" style="85"/>
    <col min="5118" max="5118" width="65.28515625" style="85" customWidth="1"/>
    <col min="5119" max="5120" width="17.42578125" style="85" customWidth="1"/>
    <col min="5121" max="5373" width="9.140625" style="85"/>
    <col min="5374" max="5374" width="65.28515625" style="85" customWidth="1"/>
    <col min="5375" max="5376" width="17.42578125" style="85" customWidth="1"/>
    <col min="5377" max="5629" width="9.140625" style="85"/>
    <col min="5630" max="5630" width="65.28515625" style="85" customWidth="1"/>
    <col min="5631" max="5632" width="17.42578125" style="85" customWidth="1"/>
    <col min="5633" max="5885" width="9.140625" style="85"/>
    <col min="5886" max="5886" width="65.28515625" style="85" customWidth="1"/>
    <col min="5887" max="5888" width="17.42578125" style="85" customWidth="1"/>
    <col min="5889" max="6141" width="9.140625" style="85"/>
    <col min="6142" max="6142" width="65.28515625" style="85" customWidth="1"/>
    <col min="6143" max="6144" width="17.42578125" style="85" customWidth="1"/>
    <col min="6145" max="6397" width="9.140625" style="85"/>
    <col min="6398" max="6398" width="65.28515625" style="85" customWidth="1"/>
    <col min="6399" max="6400" width="17.42578125" style="85" customWidth="1"/>
    <col min="6401" max="6653" width="9.140625" style="85"/>
    <col min="6654" max="6654" width="65.28515625" style="85" customWidth="1"/>
    <col min="6655" max="6656" width="17.42578125" style="85" customWidth="1"/>
    <col min="6657" max="6909" width="9.140625" style="85"/>
    <col min="6910" max="6910" width="65.28515625" style="85" customWidth="1"/>
    <col min="6911" max="6912" width="17.42578125" style="85" customWidth="1"/>
    <col min="6913" max="7165" width="9.140625" style="85"/>
    <col min="7166" max="7166" width="65.28515625" style="85" customWidth="1"/>
    <col min="7167" max="7168" width="17.42578125" style="85" customWidth="1"/>
    <col min="7169" max="7421" width="9.140625" style="85"/>
    <col min="7422" max="7422" width="65.28515625" style="85" customWidth="1"/>
    <col min="7423" max="7424" width="17.42578125" style="85" customWidth="1"/>
    <col min="7425" max="7677" width="9.140625" style="85"/>
    <col min="7678" max="7678" width="65.28515625" style="85" customWidth="1"/>
    <col min="7679" max="7680" width="17.42578125" style="85" customWidth="1"/>
    <col min="7681" max="7933" width="9.140625" style="85"/>
    <col min="7934" max="7934" width="65.28515625" style="85" customWidth="1"/>
    <col min="7935" max="7936" width="17.42578125" style="85" customWidth="1"/>
    <col min="7937" max="8189" width="9.140625" style="85"/>
    <col min="8190" max="8190" width="65.28515625" style="85" customWidth="1"/>
    <col min="8191" max="8192" width="17.42578125" style="85" customWidth="1"/>
    <col min="8193" max="8445" width="9.140625" style="85"/>
    <col min="8446" max="8446" width="65.28515625" style="85" customWidth="1"/>
    <col min="8447" max="8448" width="17.42578125" style="85" customWidth="1"/>
    <col min="8449" max="8701" width="9.140625" style="85"/>
    <col min="8702" max="8702" width="65.28515625" style="85" customWidth="1"/>
    <col min="8703" max="8704" width="17.42578125" style="85" customWidth="1"/>
    <col min="8705" max="8957" width="9.140625" style="85"/>
    <col min="8958" max="8958" width="65.28515625" style="85" customWidth="1"/>
    <col min="8959" max="8960" width="17.42578125" style="85" customWidth="1"/>
    <col min="8961" max="9213" width="9.140625" style="85"/>
    <col min="9214" max="9214" width="65.28515625" style="85" customWidth="1"/>
    <col min="9215" max="9216" width="17.42578125" style="85" customWidth="1"/>
    <col min="9217" max="9469" width="9.140625" style="85"/>
    <col min="9470" max="9470" width="65.28515625" style="85" customWidth="1"/>
    <col min="9471" max="9472" width="17.42578125" style="85" customWidth="1"/>
    <col min="9473" max="9725" width="9.140625" style="85"/>
    <col min="9726" max="9726" width="65.28515625" style="85" customWidth="1"/>
    <col min="9727" max="9728" width="17.42578125" style="85" customWidth="1"/>
    <col min="9729" max="9981" width="9.140625" style="85"/>
    <col min="9982" max="9982" width="65.28515625" style="85" customWidth="1"/>
    <col min="9983" max="9984" width="17.42578125" style="85" customWidth="1"/>
    <col min="9985" max="10237" width="9.140625" style="85"/>
    <col min="10238" max="10238" width="65.28515625" style="85" customWidth="1"/>
    <col min="10239" max="10240" width="17.42578125" style="85" customWidth="1"/>
    <col min="10241" max="10493" width="9.140625" style="85"/>
    <col min="10494" max="10494" width="65.28515625" style="85" customWidth="1"/>
    <col min="10495" max="10496" width="17.42578125" style="85" customWidth="1"/>
    <col min="10497" max="10749" width="9.140625" style="85"/>
    <col min="10750" max="10750" width="65.28515625" style="85" customWidth="1"/>
    <col min="10751" max="10752" width="17.42578125" style="85" customWidth="1"/>
    <col min="10753" max="11005" width="9.140625" style="85"/>
    <col min="11006" max="11006" width="65.28515625" style="85" customWidth="1"/>
    <col min="11007" max="11008" width="17.42578125" style="85" customWidth="1"/>
    <col min="11009" max="11261" width="9.140625" style="85"/>
    <col min="11262" max="11262" width="65.28515625" style="85" customWidth="1"/>
    <col min="11263" max="11264" width="17.42578125" style="85" customWidth="1"/>
    <col min="11265" max="11517" width="9.140625" style="85"/>
    <col min="11518" max="11518" width="65.28515625" style="85" customWidth="1"/>
    <col min="11519" max="11520" width="17.42578125" style="85" customWidth="1"/>
    <col min="11521" max="11773" width="9.140625" style="85"/>
    <col min="11774" max="11774" width="65.28515625" style="85" customWidth="1"/>
    <col min="11775" max="11776" width="17.42578125" style="85" customWidth="1"/>
    <col min="11777" max="12029" width="9.140625" style="85"/>
    <col min="12030" max="12030" width="65.28515625" style="85" customWidth="1"/>
    <col min="12031" max="12032" width="17.42578125" style="85" customWidth="1"/>
    <col min="12033" max="12285" width="9.140625" style="85"/>
    <col min="12286" max="12286" width="65.28515625" style="85" customWidth="1"/>
    <col min="12287" max="12288" width="17.42578125" style="85" customWidth="1"/>
    <col min="12289" max="12541" width="9.140625" style="85"/>
    <col min="12542" max="12542" width="65.28515625" style="85" customWidth="1"/>
    <col min="12543" max="12544" width="17.42578125" style="85" customWidth="1"/>
    <col min="12545" max="12797" width="9.140625" style="85"/>
    <col min="12798" max="12798" width="65.28515625" style="85" customWidth="1"/>
    <col min="12799" max="12800" width="17.42578125" style="85" customWidth="1"/>
    <col min="12801" max="13053" width="9.140625" style="85"/>
    <col min="13054" max="13054" width="65.28515625" style="85" customWidth="1"/>
    <col min="13055" max="13056" width="17.42578125" style="85" customWidth="1"/>
    <col min="13057" max="13309" width="9.140625" style="85"/>
    <col min="13310" max="13310" width="65.28515625" style="85" customWidth="1"/>
    <col min="13311" max="13312" width="17.42578125" style="85" customWidth="1"/>
    <col min="13313" max="13565" width="9.140625" style="85"/>
    <col min="13566" max="13566" width="65.28515625" style="85" customWidth="1"/>
    <col min="13567" max="13568" width="17.42578125" style="85" customWidth="1"/>
    <col min="13569" max="13821" width="9.140625" style="85"/>
    <col min="13822" max="13822" width="65.28515625" style="85" customWidth="1"/>
    <col min="13823" max="13824" width="17.42578125" style="85" customWidth="1"/>
    <col min="13825" max="14077" width="9.140625" style="85"/>
    <col min="14078" max="14078" width="65.28515625" style="85" customWidth="1"/>
    <col min="14079" max="14080" width="17.42578125" style="85" customWidth="1"/>
    <col min="14081" max="14333" width="9.140625" style="85"/>
    <col min="14334" max="14334" width="65.28515625" style="85" customWidth="1"/>
    <col min="14335" max="14336" width="17.42578125" style="85" customWidth="1"/>
    <col min="14337" max="14589" width="9.140625" style="85"/>
    <col min="14590" max="14590" width="65.28515625" style="85" customWidth="1"/>
    <col min="14591" max="14592" width="17.42578125" style="85" customWidth="1"/>
    <col min="14593" max="14845" width="9.140625" style="85"/>
    <col min="14846" max="14846" width="65.28515625" style="85" customWidth="1"/>
    <col min="14847" max="14848" width="17.42578125" style="85" customWidth="1"/>
    <col min="14849" max="15101" width="9.140625" style="85"/>
    <col min="15102" max="15102" width="65.28515625" style="85" customWidth="1"/>
    <col min="15103" max="15104" width="17.42578125" style="85" customWidth="1"/>
    <col min="15105" max="15357" width="9.140625" style="85"/>
    <col min="15358" max="15358" width="65.28515625" style="85" customWidth="1"/>
    <col min="15359" max="15360" width="17.42578125" style="85" customWidth="1"/>
    <col min="15361" max="15613" width="9.140625" style="85"/>
    <col min="15614" max="15614" width="65.28515625" style="85" customWidth="1"/>
    <col min="15615" max="15616" width="17.42578125" style="85" customWidth="1"/>
    <col min="15617" max="15869" width="9.140625" style="85"/>
    <col min="15870" max="15870" width="65.28515625" style="85" customWidth="1"/>
    <col min="15871" max="15872" width="17.42578125" style="85" customWidth="1"/>
    <col min="15873" max="16125" width="9.140625" style="85"/>
    <col min="16126" max="16126" width="65.28515625" style="85" customWidth="1"/>
    <col min="16127" max="16128" width="17.42578125" style="85" customWidth="1"/>
    <col min="16129" max="16384" width="9.140625" style="85"/>
  </cols>
  <sheetData>
    <row r="1" spans="1:4" ht="15" x14ac:dyDescent="0.25">
      <c r="A1" s="137"/>
      <c r="B1" s="136"/>
      <c r="C1" s="136"/>
    </row>
    <row r="2" spans="1:4" ht="15" x14ac:dyDescent="0.25">
      <c r="A2" s="142" t="s">
        <v>68</v>
      </c>
      <c r="B2" s="143"/>
      <c r="C2" s="143"/>
      <c r="D2" s="143"/>
    </row>
    <row r="3" spans="1:4" ht="15" x14ac:dyDescent="0.25">
      <c r="A3" s="144" t="s">
        <v>69</v>
      </c>
      <c r="B3" s="145"/>
      <c r="C3" s="145"/>
    </row>
    <row r="4" spans="1:4" ht="15" x14ac:dyDescent="0.25">
      <c r="A4" s="86" t="s">
        <v>70</v>
      </c>
      <c r="B4" s="87"/>
      <c r="C4" s="87"/>
    </row>
    <row r="5" spans="1:4" ht="60" x14ac:dyDescent="0.2">
      <c r="A5" s="147"/>
      <c r="B5" s="148" t="s">
        <v>71</v>
      </c>
      <c r="C5" s="148" t="s">
        <v>72</v>
      </c>
    </row>
    <row r="6" spans="1:4" ht="30" x14ac:dyDescent="0.2">
      <c r="A6" s="149" t="s">
        <v>73</v>
      </c>
      <c r="B6" s="150"/>
      <c r="C6" s="150"/>
    </row>
    <row r="7" spans="1:4" x14ac:dyDescent="0.2">
      <c r="A7" s="151" t="s">
        <v>74</v>
      </c>
      <c r="B7" s="88">
        <v>439336</v>
      </c>
      <c r="C7" s="88">
        <v>895838</v>
      </c>
    </row>
    <row r="8" spans="1:4" x14ac:dyDescent="0.2">
      <c r="A8" s="151" t="s">
        <v>75</v>
      </c>
      <c r="B8" s="88">
        <v>-114357</v>
      </c>
      <c r="C8" s="88">
        <v>-525837</v>
      </c>
    </row>
    <row r="9" spans="1:4" x14ac:dyDescent="0.2">
      <c r="A9" s="151" t="s">
        <v>76</v>
      </c>
      <c r="B9" s="88">
        <v>100605</v>
      </c>
      <c r="C9" s="88">
        <v>197009</v>
      </c>
    </row>
    <row r="10" spans="1:4" x14ac:dyDescent="0.2">
      <c r="A10" s="151" t="s">
        <v>77</v>
      </c>
      <c r="B10" s="88">
        <v>-9127</v>
      </c>
      <c r="C10" s="88">
        <v>-20693</v>
      </c>
    </row>
    <row r="11" spans="1:4" x14ac:dyDescent="0.2">
      <c r="A11" s="151" t="s">
        <v>78</v>
      </c>
      <c r="B11" s="88">
        <v>55107</v>
      </c>
      <c r="C11" s="88">
        <v>129293</v>
      </c>
    </row>
    <row r="12" spans="1:4" x14ac:dyDescent="0.2">
      <c r="A12" s="152" t="s">
        <v>79</v>
      </c>
      <c r="B12" s="88">
        <v>1142</v>
      </c>
      <c r="C12" s="88">
        <v>1843</v>
      </c>
    </row>
    <row r="13" spans="1:4" x14ac:dyDescent="0.2">
      <c r="A13" s="152" t="s">
        <v>80</v>
      </c>
      <c r="B13" s="89">
        <v>-223109</v>
      </c>
      <c r="C13" s="89">
        <v>-504318</v>
      </c>
    </row>
    <row r="14" spans="1:4" ht="28.5" x14ac:dyDescent="0.2">
      <c r="A14" s="153" t="s">
        <v>81</v>
      </c>
      <c r="B14" s="88">
        <f>SUM(B7:B13)</f>
        <v>249597</v>
      </c>
      <c r="C14" s="90">
        <f>SUM(C7:C13)</f>
        <v>173135</v>
      </c>
    </row>
    <row r="15" spans="1:4" ht="15" x14ac:dyDescent="0.2">
      <c r="A15" s="154" t="s">
        <v>82</v>
      </c>
      <c r="B15" s="88"/>
      <c r="C15" s="88"/>
    </row>
    <row r="16" spans="1:4" s="92" customFormat="1" x14ac:dyDescent="0.2">
      <c r="A16" s="155" t="s">
        <v>83</v>
      </c>
      <c r="B16" s="91">
        <v>-63005</v>
      </c>
      <c r="C16" s="156">
        <v>209579</v>
      </c>
    </row>
    <row r="17" spans="1:3" x14ac:dyDescent="0.2">
      <c r="A17" s="152" t="s">
        <v>84</v>
      </c>
      <c r="B17" s="88">
        <v>-159356</v>
      </c>
      <c r="C17" s="88">
        <v>-699319</v>
      </c>
    </row>
    <row r="18" spans="1:3" x14ac:dyDescent="0.2">
      <c r="A18" s="157" t="s">
        <v>85</v>
      </c>
      <c r="B18" s="88">
        <v>0</v>
      </c>
      <c r="C18" s="88">
        <v>-3401</v>
      </c>
    </row>
    <row r="19" spans="1:3" ht="28.5" x14ac:dyDescent="0.2">
      <c r="A19" s="158" t="s">
        <v>61</v>
      </c>
      <c r="B19" s="90">
        <v>-141</v>
      </c>
      <c r="C19" s="88">
        <v>2129</v>
      </c>
    </row>
    <row r="20" spans="1:3" x14ac:dyDescent="0.2">
      <c r="A20" s="152" t="s">
        <v>2</v>
      </c>
      <c r="B20" s="88">
        <v>-129967</v>
      </c>
      <c r="C20" s="88">
        <v>-11071</v>
      </c>
    </row>
    <row r="21" spans="1:3" ht="15" x14ac:dyDescent="0.2">
      <c r="A21" s="154" t="s">
        <v>86</v>
      </c>
      <c r="B21" s="88"/>
      <c r="C21" s="88"/>
    </row>
    <row r="22" spans="1:3" x14ac:dyDescent="0.2">
      <c r="A22" s="159" t="s">
        <v>83</v>
      </c>
      <c r="B22" s="88">
        <v>103111</v>
      </c>
      <c r="C22" s="88">
        <v>-458204</v>
      </c>
    </row>
    <row r="23" spans="1:3" ht="15.75" customHeight="1" x14ac:dyDescent="0.2">
      <c r="A23" s="152" t="s">
        <v>57</v>
      </c>
      <c r="B23" s="88">
        <v>-23027</v>
      </c>
      <c r="C23" s="88">
        <v>64795</v>
      </c>
    </row>
    <row r="24" spans="1:3" ht="28.5" x14ac:dyDescent="0.2">
      <c r="A24" s="158" t="s">
        <v>58</v>
      </c>
      <c r="B24" s="88">
        <v>-3701</v>
      </c>
      <c r="C24" s="88">
        <v>0</v>
      </c>
    </row>
    <row r="25" spans="1:3" ht="15" thickBot="1" x14ac:dyDescent="0.25">
      <c r="A25" s="152" t="s">
        <v>4</v>
      </c>
      <c r="B25" s="160">
        <v>-83336</v>
      </c>
      <c r="C25" s="88">
        <v>-47714</v>
      </c>
    </row>
    <row r="26" spans="1:3" ht="28.5" x14ac:dyDescent="0.2">
      <c r="A26" s="161" t="s">
        <v>87</v>
      </c>
      <c r="B26" s="93">
        <f>SUM(B14:B25)</f>
        <v>-109825</v>
      </c>
      <c r="C26" s="162">
        <f>SUM(C14:C25)</f>
        <v>-770071</v>
      </c>
    </row>
    <row r="27" spans="1:3" ht="15" thickBot="1" x14ac:dyDescent="0.25">
      <c r="A27" s="163" t="s">
        <v>88</v>
      </c>
      <c r="B27" s="160">
        <v>0</v>
      </c>
      <c r="C27" s="94">
        <v>1320</v>
      </c>
    </row>
    <row r="28" spans="1:3" ht="30.75" customHeight="1" thickBot="1" x14ac:dyDescent="0.25">
      <c r="A28" s="164" t="s">
        <v>89</v>
      </c>
      <c r="B28" s="95">
        <f>B26+B27</f>
        <v>-109825</v>
      </c>
      <c r="C28" s="165">
        <f>C26+C27</f>
        <v>-768751</v>
      </c>
    </row>
    <row r="29" spans="1:3" ht="30" x14ac:dyDescent="0.2">
      <c r="A29" s="166" t="s">
        <v>90</v>
      </c>
      <c r="B29" s="93"/>
      <c r="C29" s="162"/>
    </row>
    <row r="30" spans="1:3" x14ac:dyDescent="0.2">
      <c r="A30" s="167" t="s">
        <v>91</v>
      </c>
      <c r="B30" s="88">
        <v>-29236</v>
      </c>
      <c r="C30" s="90">
        <v>-67123</v>
      </c>
    </row>
    <row r="31" spans="1:3" x14ac:dyDescent="0.2">
      <c r="A31" s="167" t="s">
        <v>92</v>
      </c>
      <c r="B31" s="88">
        <v>508</v>
      </c>
      <c r="C31" s="90">
        <v>463</v>
      </c>
    </row>
    <row r="32" spans="1:3" x14ac:dyDescent="0.2">
      <c r="A32" s="167" t="s">
        <v>93</v>
      </c>
      <c r="B32" s="88">
        <v>-616923</v>
      </c>
      <c r="C32" s="94">
        <v>-150548</v>
      </c>
    </row>
    <row r="33" spans="1:242" x14ac:dyDescent="0.2">
      <c r="A33" s="168" t="s">
        <v>94</v>
      </c>
      <c r="B33" s="88">
        <v>659695</v>
      </c>
      <c r="C33" s="169">
        <v>7430</v>
      </c>
    </row>
    <row r="34" spans="1:242" ht="15" thickBot="1" x14ac:dyDescent="0.25">
      <c r="A34" s="167" t="s">
        <v>95</v>
      </c>
      <c r="B34" s="160">
        <f>SUM(B30:B33)</f>
        <v>14044</v>
      </c>
      <c r="C34" s="170">
        <f>SUM(C30:C33)</f>
        <v>-209778</v>
      </c>
    </row>
    <row r="35" spans="1:242" ht="30" x14ac:dyDescent="0.2">
      <c r="A35" s="166" t="s">
        <v>96</v>
      </c>
      <c r="B35" s="93"/>
      <c r="C35" s="88"/>
    </row>
    <row r="36" spans="1:242" x14ac:dyDescent="0.2">
      <c r="A36" s="167" t="s">
        <v>97</v>
      </c>
      <c r="B36" s="88">
        <v>109762</v>
      </c>
      <c r="C36" s="88">
        <v>322073</v>
      </c>
    </row>
    <row r="37" spans="1:242" x14ac:dyDescent="0.2">
      <c r="A37" s="167" t="s">
        <v>98</v>
      </c>
      <c r="B37" s="90">
        <v>-54142</v>
      </c>
      <c r="C37" s="171">
        <v>2777</v>
      </c>
    </row>
    <row r="38" spans="1:242" x14ac:dyDescent="0.2">
      <c r="A38" s="172" t="s">
        <v>99</v>
      </c>
      <c r="B38" s="173">
        <v>0</v>
      </c>
      <c r="C38" s="171">
        <v>0</v>
      </c>
    </row>
    <row r="39" spans="1:242" ht="15" thickBot="1" x14ac:dyDescent="0.25">
      <c r="A39" s="163" t="s">
        <v>100</v>
      </c>
      <c r="B39" s="174">
        <v>-659</v>
      </c>
      <c r="C39" s="175">
        <v>-109</v>
      </c>
    </row>
    <row r="40" spans="1:242" ht="29.25" thickBot="1" x14ac:dyDescent="0.25">
      <c r="A40" s="164" t="s">
        <v>101</v>
      </c>
      <c r="B40" s="96">
        <f>SUM(B36:B39)</f>
        <v>54961</v>
      </c>
      <c r="C40" s="176">
        <f>SUM(C36:C39)</f>
        <v>324741</v>
      </c>
    </row>
    <row r="41" spans="1:242" ht="28.5" x14ac:dyDescent="0.2">
      <c r="A41" s="177" t="s">
        <v>102</v>
      </c>
      <c r="B41" s="88">
        <v>-4019</v>
      </c>
      <c r="C41" s="90">
        <v>-2586</v>
      </c>
    </row>
    <row r="42" spans="1:242" x14ac:dyDescent="0.2">
      <c r="A42" s="177" t="s">
        <v>103</v>
      </c>
      <c r="B42" s="88">
        <f>B28+B34+B40+B41</f>
        <v>-44839</v>
      </c>
      <c r="C42" s="90">
        <f>C28+C34+C40+C41</f>
        <v>-656374</v>
      </c>
    </row>
    <row r="43" spans="1:242" x14ac:dyDescent="0.2">
      <c r="A43" s="177" t="s">
        <v>104</v>
      </c>
      <c r="B43" s="88">
        <v>3058326</v>
      </c>
      <c r="C43" s="88">
        <v>3794533</v>
      </c>
    </row>
    <row r="44" spans="1:242" ht="18.75" customHeight="1" x14ac:dyDescent="0.2">
      <c r="A44" s="149" t="s">
        <v>105</v>
      </c>
      <c r="B44" s="178">
        <f>SUM(B42:B43)</f>
        <v>3013487</v>
      </c>
      <c r="C44" s="178">
        <f>SUM(C42:C43)</f>
        <v>3138159</v>
      </c>
    </row>
    <row r="45" spans="1:242" ht="15" x14ac:dyDescent="0.25">
      <c r="A45" s="97"/>
      <c r="B45" s="98"/>
      <c r="C45" s="98"/>
    </row>
    <row r="46" spans="1:242" ht="15" x14ac:dyDescent="0.25">
      <c r="A46" s="97"/>
      <c r="B46" s="98"/>
      <c r="C46" s="98"/>
    </row>
    <row r="47" spans="1:242" x14ac:dyDescent="0.2">
      <c r="A47" s="85" t="s">
        <v>15</v>
      </c>
      <c r="B47" s="99"/>
      <c r="C47" s="85" t="s">
        <v>106</v>
      </c>
      <c r="D47" s="100"/>
      <c r="F47" s="100"/>
      <c r="I47" s="100"/>
      <c r="J47" s="100"/>
      <c r="M47" s="100"/>
      <c r="N47" s="100"/>
      <c r="Q47" s="100"/>
      <c r="R47" s="100"/>
      <c r="U47" s="100"/>
      <c r="V47" s="100"/>
      <c r="Y47" s="100"/>
      <c r="Z47" s="100"/>
      <c r="AC47" s="100"/>
      <c r="AD47" s="100"/>
      <c r="AG47" s="100"/>
      <c r="AH47" s="100"/>
      <c r="AK47" s="100"/>
      <c r="AL47" s="100"/>
      <c r="AO47" s="100"/>
      <c r="AP47" s="100"/>
      <c r="AS47" s="100"/>
      <c r="AT47" s="100"/>
      <c r="AW47" s="100"/>
      <c r="AX47" s="100"/>
      <c r="BA47" s="100"/>
      <c r="BB47" s="100"/>
      <c r="BE47" s="100"/>
      <c r="BF47" s="100"/>
      <c r="BI47" s="100"/>
      <c r="BJ47" s="100"/>
      <c r="BM47" s="100"/>
      <c r="BN47" s="100"/>
      <c r="BQ47" s="100"/>
      <c r="BR47" s="100"/>
      <c r="BU47" s="100"/>
      <c r="BV47" s="100"/>
      <c r="BY47" s="100"/>
      <c r="BZ47" s="100"/>
      <c r="CC47" s="100"/>
      <c r="CD47" s="100"/>
      <c r="CG47" s="100"/>
      <c r="CH47" s="100"/>
      <c r="CK47" s="100"/>
      <c r="CL47" s="100"/>
      <c r="CO47" s="100"/>
      <c r="CP47" s="100"/>
      <c r="CS47" s="100"/>
      <c r="CT47" s="100"/>
      <c r="CW47" s="100"/>
      <c r="CX47" s="100"/>
      <c r="DA47" s="100"/>
      <c r="DB47" s="100"/>
      <c r="DE47" s="100"/>
      <c r="DF47" s="100"/>
      <c r="DI47" s="100"/>
      <c r="DJ47" s="100"/>
      <c r="DM47" s="100"/>
      <c r="DN47" s="100"/>
      <c r="DQ47" s="100"/>
      <c r="DR47" s="100"/>
      <c r="DU47" s="100"/>
      <c r="DV47" s="100"/>
      <c r="DY47" s="100"/>
      <c r="DZ47" s="100"/>
      <c r="EC47" s="100"/>
      <c r="ED47" s="100"/>
      <c r="EG47" s="100"/>
      <c r="EH47" s="100"/>
      <c r="EK47" s="100"/>
      <c r="EL47" s="100"/>
      <c r="EO47" s="100"/>
      <c r="EP47" s="100"/>
      <c r="ES47" s="100"/>
      <c r="ET47" s="100"/>
      <c r="EW47" s="100"/>
      <c r="EX47" s="100"/>
      <c r="FA47" s="100"/>
      <c r="FB47" s="100"/>
      <c r="FE47" s="100"/>
      <c r="FF47" s="100"/>
      <c r="FI47" s="100"/>
      <c r="FJ47" s="100"/>
      <c r="FM47" s="100"/>
      <c r="FN47" s="100"/>
      <c r="FQ47" s="100"/>
      <c r="FR47" s="100"/>
      <c r="FU47" s="100"/>
      <c r="FV47" s="100"/>
      <c r="FY47" s="100"/>
      <c r="FZ47" s="100"/>
      <c r="GC47" s="100"/>
      <c r="GD47" s="100"/>
      <c r="GG47" s="100"/>
      <c r="GH47" s="100"/>
      <c r="GK47" s="100"/>
      <c r="GL47" s="100"/>
      <c r="GO47" s="100"/>
      <c r="GP47" s="100"/>
      <c r="GS47" s="100"/>
      <c r="GT47" s="100"/>
      <c r="GW47" s="100"/>
      <c r="GX47" s="100"/>
      <c r="HA47" s="100"/>
      <c r="HB47" s="100"/>
      <c r="HE47" s="100"/>
      <c r="HF47" s="100"/>
      <c r="HI47" s="100"/>
      <c r="HJ47" s="100"/>
      <c r="HM47" s="100"/>
      <c r="HN47" s="100"/>
      <c r="HQ47" s="100"/>
      <c r="HR47" s="100"/>
      <c r="HU47" s="100"/>
      <c r="HV47" s="100"/>
      <c r="HY47" s="100"/>
      <c r="HZ47" s="100"/>
      <c r="IC47" s="100"/>
      <c r="ID47" s="100"/>
      <c r="IG47" s="100"/>
      <c r="IH47" s="100"/>
    </row>
    <row r="48" spans="1:242" x14ac:dyDescent="0.2">
      <c r="B48" s="100"/>
      <c r="D48" s="100"/>
      <c r="F48" s="100"/>
      <c r="I48" s="100"/>
      <c r="J48" s="100"/>
      <c r="M48" s="100"/>
      <c r="N48" s="100"/>
      <c r="Q48" s="100"/>
      <c r="R48" s="100"/>
      <c r="U48" s="100"/>
      <c r="V48" s="100"/>
      <c r="Y48" s="100"/>
      <c r="Z48" s="100"/>
      <c r="AC48" s="100"/>
      <c r="AD48" s="100"/>
      <c r="AG48" s="100"/>
      <c r="AH48" s="100"/>
      <c r="AK48" s="100"/>
      <c r="AL48" s="100"/>
      <c r="AO48" s="100"/>
      <c r="AP48" s="100"/>
      <c r="AS48" s="100"/>
      <c r="AT48" s="100"/>
      <c r="AW48" s="100"/>
      <c r="AX48" s="100"/>
      <c r="BA48" s="100"/>
      <c r="BB48" s="100"/>
      <c r="BE48" s="100"/>
      <c r="BF48" s="100"/>
      <c r="BI48" s="100"/>
      <c r="BJ48" s="100"/>
      <c r="BM48" s="100"/>
      <c r="BN48" s="100"/>
      <c r="BQ48" s="100"/>
      <c r="BR48" s="100"/>
      <c r="BU48" s="100"/>
      <c r="BV48" s="100"/>
      <c r="BY48" s="100"/>
      <c r="BZ48" s="100"/>
      <c r="CC48" s="100"/>
      <c r="CD48" s="100"/>
      <c r="CG48" s="100"/>
      <c r="CH48" s="100"/>
      <c r="CK48" s="100"/>
      <c r="CL48" s="100"/>
      <c r="CO48" s="100"/>
      <c r="CP48" s="100"/>
      <c r="CS48" s="100"/>
      <c r="CT48" s="100"/>
      <c r="CW48" s="100"/>
      <c r="CX48" s="100"/>
      <c r="DA48" s="100"/>
      <c r="DB48" s="100"/>
      <c r="DE48" s="100"/>
      <c r="DF48" s="100"/>
      <c r="DI48" s="100"/>
      <c r="DJ48" s="100"/>
      <c r="DM48" s="100"/>
      <c r="DN48" s="100"/>
      <c r="DQ48" s="100"/>
      <c r="DR48" s="100"/>
      <c r="DU48" s="100"/>
      <c r="DV48" s="100"/>
      <c r="DY48" s="100"/>
      <c r="DZ48" s="100"/>
      <c r="EC48" s="100"/>
      <c r="ED48" s="100"/>
      <c r="EG48" s="100"/>
      <c r="EH48" s="100"/>
      <c r="EK48" s="100"/>
      <c r="EL48" s="100"/>
      <c r="EO48" s="100"/>
      <c r="EP48" s="100"/>
      <c r="ES48" s="100"/>
      <c r="ET48" s="100"/>
      <c r="EW48" s="100"/>
      <c r="EX48" s="100"/>
      <c r="FA48" s="100"/>
      <c r="FB48" s="100"/>
      <c r="FE48" s="100"/>
      <c r="FF48" s="100"/>
      <c r="FI48" s="100"/>
      <c r="FJ48" s="100"/>
      <c r="FM48" s="100"/>
      <c r="FN48" s="100"/>
      <c r="FQ48" s="100"/>
      <c r="FR48" s="100"/>
      <c r="FU48" s="100"/>
      <c r="FV48" s="100"/>
      <c r="FY48" s="100"/>
      <c r="FZ48" s="100"/>
      <c r="GC48" s="100"/>
      <c r="GD48" s="100"/>
      <c r="GG48" s="100"/>
      <c r="GH48" s="100"/>
      <c r="GK48" s="100"/>
      <c r="GL48" s="100"/>
      <c r="GO48" s="100"/>
      <c r="GP48" s="100"/>
      <c r="GS48" s="100"/>
      <c r="GT48" s="100"/>
      <c r="GW48" s="100"/>
      <c r="GX48" s="100"/>
      <c r="HA48" s="100"/>
      <c r="HB48" s="100"/>
      <c r="HE48" s="100"/>
      <c r="HF48" s="100"/>
      <c r="HI48" s="100"/>
      <c r="HJ48" s="100"/>
      <c r="HM48" s="100"/>
      <c r="HN48" s="100"/>
      <c r="HQ48" s="100"/>
      <c r="HR48" s="100"/>
      <c r="HU48" s="100"/>
      <c r="HV48" s="100"/>
      <c r="HY48" s="100"/>
      <c r="HZ48" s="100"/>
      <c r="IC48" s="100"/>
      <c r="ID48" s="100"/>
      <c r="IG48" s="100"/>
      <c r="IH48" s="100"/>
    </row>
    <row r="49" spans="1:242" x14ac:dyDescent="0.2">
      <c r="B49" s="100"/>
      <c r="D49" s="100"/>
      <c r="F49" s="100"/>
      <c r="I49" s="100"/>
      <c r="J49" s="100"/>
      <c r="M49" s="100"/>
      <c r="N49" s="100"/>
      <c r="Q49" s="100"/>
      <c r="R49" s="100"/>
      <c r="U49" s="100"/>
      <c r="V49" s="100"/>
      <c r="Y49" s="100"/>
      <c r="Z49" s="100"/>
      <c r="AC49" s="100"/>
      <c r="AD49" s="100"/>
      <c r="AG49" s="100"/>
      <c r="AH49" s="100"/>
      <c r="AK49" s="100"/>
      <c r="AL49" s="100"/>
      <c r="AO49" s="100"/>
      <c r="AP49" s="100"/>
      <c r="AS49" s="100"/>
      <c r="AT49" s="100"/>
      <c r="AW49" s="100"/>
      <c r="AX49" s="100"/>
      <c r="BA49" s="100"/>
      <c r="BB49" s="100"/>
      <c r="BE49" s="100"/>
      <c r="BF49" s="100"/>
      <c r="BI49" s="100"/>
      <c r="BJ49" s="100"/>
      <c r="BM49" s="100"/>
      <c r="BN49" s="100"/>
      <c r="BQ49" s="100"/>
      <c r="BR49" s="100"/>
      <c r="BU49" s="100"/>
      <c r="BV49" s="100"/>
      <c r="BY49" s="100"/>
      <c r="BZ49" s="100"/>
      <c r="CC49" s="100"/>
      <c r="CD49" s="100"/>
      <c r="CG49" s="100"/>
      <c r="CH49" s="100"/>
      <c r="CK49" s="100"/>
      <c r="CL49" s="100"/>
      <c r="CO49" s="100"/>
      <c r="CP49" s="100"/>
      <c r="CS49" s="100"/>
      <c r="CT49" s="100"/>
      <c r="CW49" s="100"/>
      <c r="CX49" s="100"/>
      <c r="DA49" s="100"/>
      <c r="DB49" s="100"/>
      <c r="DE49" s="100"/>
      <c r="DF49" s="100"/>
      <c r="DI49" s="100"/>
      <c r="DJ49" s="100"/>
      <c r="DM49" s="100"/>
      <c r="DN49" s="100"/>
      <c r="DQ49" s="100"/>
      <c r="DR49" s="100"/>
      <c r="DU49" s="100"/>
      <c r="DV49" s="100"/>
      <c r="DY49" s="100"/>
      <c r="DZ49" s="100"/>
      <c r="EC49" s="100"/>
      <c r="ED49" s="100"/>
      <c r="EG49" s="100"/>
      <c r="EH49" s="100"/>
      <c r="EK49" s="100"/>
      <c r="EL49" s="100"/>
      <c r="EO49" s="100"/>
      <c r="EP49" s="100"/>
      <c r="ES49" s="100"/>
      <c r="ET49" s="100"/>
      <c r="EW49" s="100"/>
      <c r="EX49" s="100"/>
      <c r="FA49" s="100"/>
      <c r="FB49" s="100"/>
      <c r="FE49" s="100"/>
      <c r="FF49" s="100"/>
      <c r="FI49" s="100"/>
      <c r="FJ49" s="100"/>
      <c r="FM49" s="100"/>
      <c r="FN49" s="100"/>
      <c r="FQ49" s="100"/>
      <c r="FR49" s="100"/>
      <c r="FU49" s="100"/>
      <c r="FV49" s="100"/>
      <c r="FY49" s="100"/>
      <c r="FZ49" s="100"/>
      <c r="GC49" s="100"/>
      <c r="GD49" s="100"/>
      <c r="GG49" s="100"/>
      <c r="GH49" s="100"/>
      <c r="GK49" s="100"/>
      <c r="GL49" s="100"/>
      <c r="GO49" s="100"/>
      <c r="GP49" s="100"/>
      <c r="GS49" s="100"/>
      <c r="GT49" s="100"/>
      <c r="GW49" s="100"/>
      <c r="GX49" s="100"/>
      <c r="HA49" s="100"/>
      <c r="HB49" s="100"/>
      <c r="HE49" s="100"/>
      <c r="HF49" s="100"/>
      <c r="HI49" s="100"/>
      <c r="HJ49" s="100"/>
      <c r="HM49" s="100"/>
      <c r="HN49" s="100"/>
      <c r="HQ49" s="100"/>
      <c r="HR49" s="100"/>
      <c r="HU49" s="100"/>
      <c r="HV49" s="100"/>
      <c r="HY49" s="100"/>
      <c r="HZ49" s="100"/>
      <c r="IC49" s="100"/>
      <c r="ID49" s="100"/>
      <c r="IG49" s="100"/>
      <c r="IH49" s="100"/>
    </row>
    <row r="50" spans="1:242" x14ac:dyDescent="0.2">
      <c r="A50" s="85" t="s">
        <v>10</v>
      </c>
      <c r="B50" s="101"/>
      <c r="C50" s="85" t="s">
        <v>5</v>
      </c>
    </row>
  </sheetData>
  <mergeCells count="2">
    <mergeCell ref="A2:D2"/>
    <mergeCell ref="A3:C3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zoomScaleNormal="100" workbookViewId="0">
      <selection activeCell="B24" sqref="B24"/>
    </sheetView>
  </sheetViews>
  <sheetFormatPr defaultRowHeight="12.75" x14ac:dyDescent="0.2"/>
  <cols>
    <col min="1" max="1" width="32.28515625" style="104" customWidth="1"/>
    <col min="2" max="2" width="12.7109375" style="104" customWidth="1"/>
    <col min="3" max="3" width="19.28515625" style="104" customWidth="1"/>
    <col min="4" max="4" width="21.7109375" style="104" customWidth="1"/>
    <col min="5" max="5" width="14" style="104" customWidth="1"/>
    <col min="6" max="6" width="9.140625" style="105"/>
    <col min="7" max="255" width="9.140625" style="104"/>
    <col min="256" max="256" width="32.28515625" style="104" customWidth="1"/>
    <col min="257" max="257" width="12.7109375" style="104" customWidth="1"/>
    <col min="258" max="258" width="19.28515625" style="104" customWidth="1"/>
    <col min="259" max="259" width="13.140625" style="104" customWidth="1"/>
    <col min="260" max="260" width="21.7109375" style="104" customWidth="1"/>
    <col min="261" max="261" width="14" style="104" customWidth="1"/>
    <col min="262" max="511" width="9.140625" style="104"/>
    <col min="512" max="512" width="32.28515625" style="104" customWidth="1"/>
    <col min="513" max="513" width="12.7109375" style="104" customWidth="1"/>
    <col min="514" max="514" width="19.28515625" style="104" customWidth="1"/>
    <col min="515" max="515" width="13.140625" style="104" customWidth="1"/>
    <col min="516" max="516" width="21.7109375" style="104" customWidth="1"/>
    <col min="517" max="517" width="14" style="104" customWidth="1"/>
    <col min="518" max="767" width="9.140625" style="104"/>
    <col min="768" max="768" width="32.28515625" style="104" customWidth="1"/>
    <col min="769" max="769" width="12.7109375" style="104" customWidth="1"/>
    <col min="770" max="770" width="19.28515625" style="104" customWidth="1"/>
    <col min="771" max="771" width="13.140625" style="104" customWidth="1"/>
    <col min="772" max="772" width="21.7109375" style="104" customWidth="1"/>
    <col min="773" max="773" width="14" style="104" customWidth="1"/>
    <col min="774" max="1023" width="9.140625" style="104"/>
    <col min="1024" max="1024" width="32.28515625" style="104" customWidth="1"/>
    <col min="1025" max="1025" width="12.7109375" style="104" customWidth="1"/>
    <col min="1026" max="1026" width="19.28515625" style="104" customWidth="1"/>
    <col min="1027" max="1027" width="13.140625" style="104" customWidth="1"/>
    <col min="1028" max="1028" width="21.7109375" style="104" customWidth="1"/>
    <col min="1029" max="1029" width="14" style="104" customWidth="1"/>
    <col min="1030" max="1279" width="9.140625" style="104"/>
    <col min="1280" max="1280" width="32.28515625" style="104" customWidth="1"/>
    <col min="1281" max="1281" width="12.7109375" style="104" customWidth="1"/>
    <col min="1282" max="1282" width="19.28515625" style="104" customWidth="1"/>
    <col min="1283" max="1283" width="13.140625" style="104" customWidth="1"/>
    <col min="1284" max="1284" width="21.7109375" style="104" customWidth="1"/>
    <col min="1285" max="1285" width="14" style="104" customWidth="1"/>
    <col min="1286" max="1535" width="9.140625" style="104"/>
    <col min="1536" max="1536" width="32.28515625" style="104" customWidth="1"/>
    <col min="1537" max="1537" width="12.7109375" style="104" customWidth="1"/>
    <col min="1538" max="1538" width="19.28515625" style="104" customWidth="1"/>
    <col min="1539" max="1539" width="13.140625" style="104" customWidth="1"/>
    <col min="1540" max="1540" width="21.7109375" style="104" customWidth="1"/>
    <col min="1541" max="1541" width="14" style="104" customWidth="1"/>
    <col min="1542" max="1791" width="9.140625" style="104"/>
    <col min="1792" max="1792" width="32.28515625" style="104" customWidth="1"/>
    <col min="1793" max="1793" width="12.7109375" style="104" customWidth="1"/>
    <col min="1794" max="1794" width="19.28515625" style="104" customWidth="1"/>
    <col min="1795" max="1795" width="13.140625" style="104" customWidth="1"/>
    <col min="1796" max="1796" width="21.7109375" style="104" customWidth="1"/>
    <col min="1797" max="1797" width="14" style="104" customWidth="1"/>
    <col min="1798" max="2047" width="9.140625" style="104"/>
    <col min="2048" max="2048" width="32.28515625" style="104" customWidth="1"/>
    <col min="2049" max="2049" width="12.7109375" style="104" customWidth="1"/>
    <col min="2050" max="2050" width="19.28515625" style="104" customWidth="1"/>
    <col min="2051" max="2051" width="13.140625" style="104" customWidth="1"/>
    <col min="2052" max="2052" width="21.7109375" style="104" customWidth="1"/>
    <col min="2053" max="2053" width="14" style="104" customWidth="1"/>
    <col min="2054" max="2303" width="9.140625" style="104"/>
    <col min="2304" max="2304" width="32.28515625" style="104" customWidth="1"/>
    <col min="2305" max="2305" width="12.7109375" style="104" customWidth="1"/>
    <col min="2306" max="2306" width="19.28515625" style="104" customWidth="1"/>
    <col min="2307" max="2307" width="13.140625" style="104" customWidth="1"/>
    <col min="2308" max="2308" width="21.7109375" style="104" customWidth="1"/>
    <col min="2309" max="2309" width="14" style="104" customWidth="1"/>
    <col min="2310" max="2559" width="9.140625" style="104"/>
    <col min="2560" max="2560" width="32.28515625" style="104" customWidth="1"/>
    <col min="2561" max="2561" width="12.7109375" style="104" customWidth="1"/>
    <col min="2562" max="2562" width="19.28515625" style="104" customWidth="1"/>
    <col min="2563" max="2563" width="13.140625" style="104" customWidth="1"/>
    <col min="2564" max="2564" width="21.7109375" style="104" customWidth="1"/>
    <col min="2565" max="2565" width="14" style="104" customWidth="1"/>
    <col min="2566" max="2815" width="9.140625" style="104"/>
    <col min="2816" max="2816" width="32.28515625" style="104" customWidth="1"/>
    <col min="2817" max="2817" width="12.7109375" style="104" customWidth="1"/>
    <col min="2818" max="2818" width="19.28515625" style="104" customWidth="1"/>
    <col min="2819" max="2819" width="13.140625" style="104" customWidth="1"/>
    <col min="2820" max="2820" width="21.7109375" style="104" customWidth="1"/>
    <col min="2821" max="2821" width="14" style="104" customWidth="1"/>
    <col min="2822" max="3071" width="9.140625" style="104"/>
    <col min="3072" max="3072" width="32.28515625" style="104" customWidth="1"/>
    <col min="3073" max="3073" width="12.7109375" style="104" customWidth="1"/>
    <col min="3074" max="3074" width="19.28515625" style="104" customWidth="1"/>
    <col min="3075" max="3075" width="13.140625" style="104" customWidth="1"/>
    <col min="3076" max="3076" width="21.7109375" style="104" customWidth="1"/>
    <col min="3077" max="3077" width="14" style="104" customWidth="1"/>
    <col min="3078" max="3327" width="9.140625" style="104"/>
    <col min="3328" max="3328" width="32.28515625" style="104" customWidth="1"/>
    <col min="3329" max="3329" width="12.7109375" style="104" customWidth="1"/>
    <col min="3330" max="3330" width="19.28515625" style="104" customWidth="1"/>
    <col min="3331" max="3331" width="13.140625" style="104" customWidth="1"/>
    <col min="3332" max="3332" width="21.7109375" style="104" customWidth="1"/>
    <col min="3333" max="3333" width="14" style="104" customWidth="1"/>
    <col min="3334" max="3583" width="9.140625" style="104"/>
    <col min="3584" max="3584" width="32.28515625" style="104" customWidth="1"/>
    <col min="3585" max="3585" width="12.7109375" style="104" customWidth="1"/>
    <col min="3586" max="3586" width="19.28515625" style="104" customWidth="1"/>
    <col min="3587" max="3587" width="13.140625" style="104" customWidth="1"/>
    <col min="3588" max="3588" width="21.7109375" style="104" customWidth="1"/>
    <col min="3589" max="3589" width="14" style="104" customWidth="1"/>
    <col min="3590" max="3839" width="9.140625" style="104"/>
    <col min="3840" max="3840" width="32.28515625" style="104" customWidth="1"/>
    <col min="3841" max="3841" width="12.7109375" style="104" customWidth="1"/>
    <col min="3842" max="3842" width="19.28515625" style="104" customWidth="1"/>
    <col min="3843" max="3843" width="13.140625" style="104" customWidth="1"/>
    <col min="3844" max="3844" width="21.7109375" style="104" customWidth="1"/>
    <col min="3845" max="3845" width="14" style="104" customWidth="1"/>
    <col min="3846" max="4095" width="9.140625" style="104"/>
    <col min="4096" max="4096" width="32.28515625" style="104" customWidth="1"/>
    <col min="4097" max="4097" width="12.7109375" style="104" customWidth="1"/>
    <col min="4098" max="4098" width="19.28515625" style="104" customWidth="1"/>
    <col min="4099" max="4099" width="13.140625" style="104" customWidth="1"/>
    <col min="4100" max="4100" width="21.7109375" style="104" customWidth="1"/>
    <col min="4101" max="4101" width="14" style="104" customWidth="1"/>
    <col min="4102" max="4351" width="9.140625" style="104"/>
    <col min="4352" max="4352" width="32.28515625" style="104" customWidth="1"/>
    <col min="4353" max="4353" width="12.7109375" style="104" customWidth="1"/>
    <col min="4354" max="4354" width="19.28515625" style="104" customWidth="1"/>
    <col min="4355" max="4355" width="13.140625" style="104" customWidth="1"/>
    <col min="4356" max="4356" width="21.7109375" style="104" customWidth="1"/>
    <col min="4357" max="4357" width="14" style="104" customWidth="1"/>
    <col min="4358" max="4607" width="9.140625" style="104"/>
    <col min="4608" max="4608" width="32.28515625" style="104" customWidth="1"/>
    <col min="4609" max="4609" width="12.7109375" style="104" customWidth="1"/>
    <col min="4610" max="4610" width="19.28515625" style="104" customWidth="1"/>
    <col min="4611" max="4611" width="13.140625" style="104" customWidth="1"/>
    <col min="4612" max="4612" width="21.7109375" style="104" customWidth="1"/>
    <col min="4613" max="4613" width="14" style="104" customWidth="1"/>
    <col min="4614" max="4863" width="9.140625" style="104"/>
    <col min="4864" max="4864" width="32.28515625" style="104" customWidth="1"/>
    <col min="4865" max="4865" width="12.7109375" style="104" customWidth="1"/>
    <col min="4866" max="4866" width="19.28515625" style="104" customWidth="1"/>
    <col min="4867" max="4867" width="13.140625" style="104" customWidth="1"/>
    <col min="4868" max="4868" width="21.7109375" style="104" customWidth="1"/>
    <col min="4869" max="4869" width="14" style="104" customWidth="1"/>
    <col min="4870" max="5119" width="9.140625" style="104"/>
    <col min="5120" max="5120" width="32.28515625" style="104" customWidth="1"/>
    <col min="5121" max="5121" width="12.7109375" style="104" customWidth="1"/>
    <col min="5122" max="5122" width="19.28515625" style="104" customWidth="1"/>
    <col min="5123" max="5123" width="13.140625" style="104" customWidth="1"/>
    <col min="5124" max="5124" width="21.7109375" style="104" customWidth="1"/>
    <col min="5125" max="5125" width="14" style="104" customWidth="1"/>
    <col min="5126" max="5375" width="9.140625" style="104"/>
    <col min="5376" max="5376" width="32.28515625" style="104" customWidth="1"/>
    <col min="5377" max="5377" width="12.7109375" style="104" customWidth="1"/>
    <col min="5378" max="5378" width="19.28515625" style="104" customWidth="1"/>
    <col min="5379" max="5379" width="13.140625" style="104" customWidth="1"/>
    <col min="5380" max="5380" width="21.7109375" style="104" customWidth="1"/>
    <col min="5381" max="5381" width="14" style="104" customWidth="1"/>
    <col min="5382" max="5631" width="9.140625" style="104"/>
    <col min="5632" max="5632" width="32.28515625" style="104" customWidth="1"/>
    <col min="5633" max="5633" width="12.7109375" style="104" customWidth="1"/>
    <col min="5634" max="5634" width="19.28515625" style="104" customWidth="1"/>
    <col min="5635" max="5635" width="13.140625" style="104" customWidth="1"/>
    <col min="5636" max="5636" width="21.7109375" style="104" customWidth="1"/>
    <col min="5637" max="5637" width="14" style="104" customWidth="1"/>
    <col min="5638" max="5887" width="9.140625" style="104"/>
    <col min="5888" max="5888" width="32.28515625" style="104" customWidth="1"/>
    <col min="5889" max="5889" width="12.7109375" style="104" customWidth="1"/>
    <col min="5890" max="5890" width="19.28515625" style="104" customWidth="1"/>
    <col min="5891" max="5891" width="13.140625" style="104" customWidth="1"/>
    <col min="5892" max="5892" width="21.7109375" style="104" customWidth="1"/>
    <col min="5893" max="5893" width="14" style="104" customWidth="1"/>
    <col min="5894" max="6143" width="9.140625" style="104"/>
    <col min="6144" max="6144" width="32.28515625" style="104" customWidth="1"/>
    <col min="6145" max="6145" width="12.7109375" style="104" customWidth="1"/>
    <col min="6146" max="6146" width="19.28515625" style="104" customWidth="1"/>
    <col min="6147" max="6147" width="13.140625" style="104" customWidth="1"/>
    <col min="6148" max="6148" width="21.7109375" style="104" customWidth="1"/>
    <col min="6149" max="6149" width="14" style="104" customWidth="1"/>
    <col min="6150" max="6399" width="9.140625" style="104"/>
    <col min="6400" max="6400" width="32.28515625" style="104" customWidth="1"/>
    <col min="6401" max="6401" width="12.7109375" style="104" customWidth="1"/>
    <col min="6402" max="6402" width="19.28515625" style="104" customWidth="1"/>
    <col min="6403" max="6403" width="13.140625" style="104" customWidth="1"/>
    <col min="6404" max="6404" width="21.7109375" style="104" customWidth="1"/>
    <col min="6405" max="6405" width="14" style="104" customWidth="1"/>
    <col min="6406" max="6655" width="9.140625" style="104"/>
    <col min="6656" max="6656" width="32.28515625" style="104" customWidth="1"/>
    <col min="6657" max="6657" width="12.7109375" style="104" customWidth="1"/>
    <col min="6658" max="6658" width="19.28515625" style="104" customWidth="1"/>
    <col min="6659" max="6659" width="13.140625" style="104" customWidth="1"/>
    <col min="6660" max="6660" width="21.7109375" style="104" customWidth="1"/>
    <col min="6661" max="6661" width="14" style="104" customWidth="1"/>
    <col min="6662" max="6911" width="9.140625" style="104"/>
    <col min="6912" max="6912" width="32.28515625" style="104" customWidth="1"/>
    <col min="6913" max="6913" width="12.7109375" style="104" customWidth="1"/>
    <col min="6914" max="6914" width="19.28515625" style="104" customWidth="1"/>
    <col min="6915" max="6915" width="13.140625" style="104" customWidth="1"/>
    <col min="6916" max="6916" width="21.7109375" style="104" customWidth="1"/>
    <col min="6917" max="6917" width="14" style="104" customWidth="1"/>
    <col min="6918" max="7167" width="9.140625" style="104"/>
    <col min="7168" max="7168" width="32.28515625" style="104" customWidth="1"/>
    <col min="7169" max="7169" width="12.7109375" style="104" customWidth="1"/>
    <col min="7170" max="7170" width="19.28515625" style="104" customWidth="1"/>
    <col min="7171" max="7171" width="13.140625" style="104" customWidth="1"/>
    <col min="7172" max="7172" width="21.7109375" style="104" customWidth="1"/>
    <col min="7173" max="7173" width="14" style="104" customWidth="1"/>
    <col min="7174" max="7423" width="9.140625" style="104"/>
    <col min="7424" max="7424" width="32.28515625" style="104" customWidth="1"/>
    <col min="7425" max="7425" width="12.7109375" style="104" customWidth="1"/>
    <col min="7426" max="7426" width="19.28515625" style="104" customWidth="1"/>
    <col min="7427" max="7427" width="13.140625" style="104" customWidth="1"/>
    <col min="7428" max="7428" width="21.7109375" style="104" customWidth="1"/>
    <col min="7429" max="7429" width="14" style="104" customWidth="1"/>
    <col min="7430" max="7679" width="9.140625" style="104"/>
    <col min="7680" max="7680" width="32.28515625" style="104" customWidth="1"/>
    <col min="7681" max="7681" width="12.7109375" style="104" customWidth="1"/>
    <col min="7682" max="7682" width="19.28515625" style="104" customWidth="1"/>
    <col min="7683" max="7683" width="13.140625" style="104" customWidth="1"/>
    <col min="7684" max="7684" width="21.7109375" style="104" customWidth="1"/>
    <col min="7685" max="7685" width="14" style="104" customWidth="1"/>
    <col min="7686" max="7935" width="9.140625" style="104"/>
    <col min="7936" max="7936" width="32.28515625" style="104" customWidth="1"/>
    <col min="7937" max="7937" width="12.7109375" style="104" customWidth="1"/>
    <col min="7938" max="7938" width="19.28515625" style="104" customWidth="1"/>
    <col min="7939" max="7939" width="13.140625" style="104" customWidth="1"/>
    <col min="7940" max="7940" width="21.7109375" style="104" customWidth="1"/>
    <col min="7941" max="7941" width="14" style="104" customWidth="1"/>
    <col min="7942" max="8191" width="9.140625" style="104"/>
    <col min="8192" max="8192" width="32.28515625" style="104" customWidth="1"/>
    <col min="8193" max="8193" width="12.7109375" style="104" customWidth="1"/>
    <col min="8194" max="8194" width="19.28515625" style="104" customWidth="1"/>
    <col min="8195" max="8195" width="13.140625" style="104" customWidth="1"/>
    <col min="8196" max="8196" width="21.7109375" style="104" customWidth="1"/>
    <col min="8197" max="8197" width="14" style="104" customWidth="1"/>
    <col min="8198" max="8447" width="9.140625" style="104"/>
    <col min="8448" max="8448" width="32.28515625" style="104" customWidth="1"/>
    <col min="8449" max="8449" width="12.7109375" style="104" customWidth="1"/>
    <col min="8450" max="8450" width="19.28515625" style="104" customWidth="1"/>
    <col min="8451" max="8451" width="13.140625" style="104" customWidth="1"/>
    <col min="8452" max="8452" width="21.7109375" style="104" customWidth="1"/>
    <col min="8453" max="8453" width="14" style="104" customWidth="1"/>
    <col min="8454" max="8703" width="9.140625" style="104"/>
    <col min="8704" max="8704" width="32.28515625" style="104" customWidth="1"/>
    <col min="8705" max="8705" width="12.7109375" style="104" customWidth="1"/>
    <col min="8706" max="8706" width="19.28515625" style="104" customWidth="1"/>
    <col min="8707" max="8707" width="13.140625" style="104" customWidth="1"/>
    <col min="8708" max="8708" width="21.7109375" style="104" customWidth="1"/>
    <col min="8709" max="8709" width="14" style="104" customWidth="1"/>
    <col min="8710" max="8959" width="9.140625" style="104"/>
    <col min="8960" max="8960" width="32.28515625" style="104" customWidth="1"/>
    <col min="8961" max="8961" width="12.7109375" style="104" customWidth="1"/>
    <col min="8962" max="8962" width="19.28515625" style="104" customWidth="1"/>
    <col min="8963" max="8963" width="13.140625" style="104" customWidth="1"/>
    <col min="8964" max="8964" width="21.7109375" style="104" customWidth="1"/>
    <col min="8965" max="8965" width="14" style="104" customWidth="1"/>
    <col min="8966" max="9215" width="9.140625" style="104"/>
    <col min="9216" max="9216" width="32.28515625" style="104" customWidth="1"/>
    <col min="9217" max="9217" width="12.7109375" style="104" customWidth="1"/>
    <col min="9218" max="9218" width="19.28515625" style="104" customWidth="1"/>
    <col min="9219" max="9219" width="13.140625" style="104" customWidth="1"/>
    <col min="9220" max="9220" width="21.7109375" style="104" customWidth="1"/>
    <col min="9221" max="9221" width="14" style="104" customWidth="1"/>
    <col min="9222" max="9471" width="9.140625" style="104"/>
    <col min="9472" max="9472" width="32.28515625" style="104" customWidth="1"/>
    <col min="9473" max="9473" width="12.7109375" style="104" customWidth="1"/>
    <col min="9474" max="9474" width="19.28515625" style="104" customWidth="1"/>
    <col min="9475" max="9475" width="13.140625" style="104" customWidth="1"/>
    <col min="9476" max="9476" width="21.7109375" style="104" customWidth="1"/>
    <col min="9477" max="9477" width="14" style="104" customWidth="1"/>
    <col min="9478" max="9727" width="9.140625" style="104"/>
    <col min="9728" max="9728" width="32.28515625" style="104" customWidth="1"/>
    <col min="9729" max="9729" width="12.7109375" style="104" customWidth="1"/>
    <col min="9730" max="9730" width="19.28515625" style="104" customWidth="1"/>
    <col min="9731" max="9731" width="13.140625" style="104" customWidth="1"/>
    <col min="9732" max="9732" width="21.7109375" style="104" customWidth="1"/>
    <col min="9733" max="9733" width="14" style="104" customWidth="1"/>
    <col min="9734" max="9983" width="9.140625" style="104"/>
    <col min="9984" max="9984" width="32.28515625" style="104" customWidth="1"/>
    <col min="9985" max="9985" width="12.7109375" style="104" customWidth="1"/>
    <col min="9986" max="9986" width="19.28515625" style="104" customWidth="1"/>
    <col min="9987" max="9987" width="13.140625" style="104" customWidth="1"/>
    <col min="9988" max="9988" width="21.7109375" style="104" customWidth="1"/>
    <col min="9989" max="9989" width="14" style="104" customWidth="1"/>
    <col min="9990" max="10239" width="9.140625" style="104"/>
    <col min="10240" max="10240" width="32.28515625" style="104" customWidth="1"/>
    <col min="10241" max="10241" width="12.7109375" style="104" customWidth="1"/>
    <col min="10242" max="10242" width="19.28515625" style="104" customWidth="1"/>
    <col min="10243" max="10243" width="13.140625" style="104" customWidth="1"/>
    <col min="10244" max="10244" width="21.7109375" style="104" customWidth="1"/>
    <col min="10245" max="10245" width="14" style="104" customWidth="1"/>
    <col min="10246" max="10495" width="9.140625" style="104"/>
    <col min="10496" max="10496" width="32.28515625" style="104" customWidth="1"/>
    <col min="10497" max="10497" width="12.7109375" style="104" customWidth="1"/>
    <col min="10498" max="10498" width="19.28515625" style="104" customWidth="1"/>
    <col min="10499" max="10499" width="13.140625" style="104" customWidth="1"/>
    <col min="10500" max="10500" width="21.7109375" style="104" customWidth="1"/>
    <col min="10501" max="10501" width="14" style="104" customWidth="1"/>
    <col min="10502" max="10751" width="9.140625" style="104"/>
    <col min="10752" max="10752" width="32.28515625" style="104" customWidth="1"/>
    <col min="10753" max="10753" width="12.7109375" style="104" customWidth="1"/>
    <col min="10754" max="10754" width="19.28515625" style="104" customWidth="1"/>
    <col min="10755" max="10755" width="13.140625" style="104" customWidth="1"/>
    <col min="10756" max="10756" width="21.7109375" style="104" customWidth="1"/>
    <col min="10757" max="10757" width="14" style="104" customWidth="1"/>
    <col min="10758" max="11007" width="9.140625" style="104"/>
    <col min="11008" max="11008" width="32.28515625" style="104" customWidth="1"/>
    <col min="11009" max="11009" width="12.7109375" style="104" customWidth="1"/>
    <col min="11010" max="11010" width="19.28515625" style="104" customWidth="1"/>
    <col min="11011" max="11011" width="13.140625" style="104" customWidth="1"/>
    <col min="11012" max="11012" width="21.7109375" style="104" customWidth="1"/>
    <col min="11013" max="11013" width="14" style="104" customWidth="1"/>
    <col min="11014" max="11263" width="9.140625" style="104"/>
    <col min="11264" max="11264" width="32.28515625" style="104" customWidth="1"/>
    <col min="11265" max="11265" width="12.7109375" style="104" customWidth="1"/>
    <col min="11266" max="11266" width="19.28515625" style="104" customWidth="1"/>
    <col min="11267" max="11267" width="13.140625" style="104" customWidth="1"/>
    <col min="11268" max="11268" width="21.7109375" style="104" customWidth="1"/>
    <col min="11269" max="11269" width="14" style="104" customWidth="1"/>
    <col min="11270" max="11519" width="9.140625" style="104"/>
    <col min="11520" max="11520" width="32.28515625" style="104" customWidth="1"/>
    <col min="11521" max="11521" width="12.7109375" style="104" customWidth="1"/>
    <col min="11522" max="11522" width="19.28515625" style="104" customWidth="1"/>
    <col min="11523" max="11523" width="13.140625" style="104" customWidth="1"/>
    <col min="11524" max="11524" width="21.7109375" style="104" customWidth="1"/>
    <col min="11525" max="11525" width="14" style="104" customWidth="1"/>
    <col min="11526" max="11775" width="9.140625" style="104"/>
    <col min="11776" max="11776" width="32.28515625" style="104" customWidth="1"/>
    <col min="11777" max="11777" width="12.7109375" style="104" customWidth="1"/>
    <col min="11778" max="11778" width="19.28515625" style="104" customWidth="1"/>
    <col min="11779" max="11779" width="13.140625" style="104" customWidth="1"/>
    <col min="11780" max="11780" width="21.7109375" style="104" customWidth="1"/>
    <col min="11781" max="11781" width="14" style="104" customWidth="1"/>
    <col min="11782" max="12031" width="9.140625" style="104"/>
    <col min="12032" max="12032" width="32.28515625" style="104" customWidth="1"/>
    <col min="12033" max="12033" width="12.7109375" style="104" customWidth="1"/>
    <col min="12034" max="12034" width="19.28515625" style="104" customWidth="1"/>
    <col min="12035" max="12035" width="13.140625" style="104" customWidth="1"/>
    <col min="12036" max="12036" width="21.7109375" style="104" customWidth="1"/>
    <col min="12037" max="12037" width="14" style="104" customWidth="1"/>
    <col min="12038" max="12287" width="9.140625" style="104"/>
    <col min="12288" max="12288" width="32.28515625" style="104" customWidth="1"/>
    <col min="12289" max="12289" width="12.7109375" style="104" customWidth="1"/>
    <col min="12290" max="12290" width="19.28515625" style="104" customWidth="1"/>
    <col min="12291" max="12291" width="13.140625" style="104" customWidth="1"/>
    <col min="12292" max="12292" width="21.7109375" style="104" customWidth="1"/>
    <col min="12293" max="12293" width="14" style="104" customWidth="1"/>
    <col min="12294" max="12543" width="9.140625" style="104"/>
    <col min="12544" max="12544" width="32.28515625" style="104" customWidth="1"/>
    <col min="12545" max="12545" width="12.7109375" style="104" customWidth="1"/>
    <col min="12546" max="12546" width="19.28515625" style="104" customWidth="1"/>
    <col min="12547" max="12547" width="13.140625" style="104" customWidth="1"/>
    <col min="12548" max="12548" width="21.7109375" style="104" customWidth="1"/>
    <col min="12549" max="12549" width="14" style="104" customWidth="1"/>
    <col min="12550" max="12799" width="9.140625" style="104"/>
    <col min="12800" max="12800" width="32.28515625" style="104" customWidth="1"/>
    <col min="12801" max="12801" width="12.7109375" style="104" customWidth="1"/>
    <col min="12802" max="12802" width="19.28515625" style="104" customWidth="1"/>
    <col min="12803" max="12803" width="13.140625" style="104" customWidth="1"/>
    <col min="12804" max="12804" width="21.7109375" style="104" customWidth="1"/>
    <col min="12805" max="12805" width="14" style="104" customWidth="1"/>
    <col min="12806" max="13055" width="9.140625" style="104"/>
    <col min="13056" max="13056" width="32.28515625" style="104" customWidth="1"/>
    <col min="13057" max="13057" width="12.7109375" style="104" customWidth="1"/>
    <col min="13058" max="13058" width="19.28515625" style="104" customWidth="1"/>
    <col min="13059" max="13059" width="13.140625" style="104" customWidth="1"/>
    <col min="13060" max="13060" width="21.7109375" style="104" customWidth="1"/>
    <col min="13061" max="13061" width="14" style="104" customWidth="1"/>
    <col min="13062" max="13311" width="9.140625" style="104"/>
    <col min="13312" max="13312" width="32.28515625" style="104" customWidth="1"/>
    <col min="13313" max="13313" width="12.7109375" style="104" customWidth="1"/>
    <col min="13314" max="13314" width="19.28515625" style="104" customWidth="1"/>
    <col min="13315" max="13315" width="13.140625" style="104" customWidth="1"/>
    <col min="13316" max="13316" width="21.7109375" style="104" customWidth="1"/>
    <col min="13317" max="13317" width="14" style="104" customWidth="1"/>
    <col min="13318" max="13567" width="9.140625" style="104"/>
    <col min="13568" max="13568" width="32.28515625" style="104" customWidth="1"/>
    <col min="13569" max="13569" width="12.7109375" style="104" customWidth="1"/>
    <col min="13570" max="13570" width="19.28515625" style="104" customWidth="1"/>
    <col min="13571" max="13571" width="13.140625" style="104" customWidth="1"/>
    <col min="13572" max="13572" width="21.7109375" style="104" customWidth="1"/>
    <col min="13573" max="13573" width="14" style="104" customWidth="1"/>
    <col min="13574" max="13823" width="9.140625" style="104"/>
    <col min="13824" max="13824" width="32.28515625" style="104" customWidth="1"/>
    <col min="13825" max="13825" width="12.7109375" style="104" customWidth="1"/>
    <col min="13826" max="13826" width="19.28515625" style="104" customWidth="1"/>
    <col min="13827" max="13827" width="13.140625" style="104" customWidth="1"/>
    <col min="13828" max="13828" width="21.7109375" style="104" customWidth="1"/>
    <col min="13829" max="13829" width="14" style="104" customWidth="1"/>
    <col min="13830" max="14079" width="9.140625" style="104"/>
    <col min="14080" max="14080" width="32.28515625" style="104" customWidth="1"/>
    <col min="14081" max="14081" width="12.7109375" style="104" customWidth="1"/>
    <col min="14082" max="14082" width="19.28515625" style="104" customWidth="1"/>
    <col min="14083" max="14083" width="13.140625" style="104" customWidth="1"/>
    <col min="14084" max="14084" width="21.7109375" style="104" customWidth="1"/>
    <col min="14085" max="14085" width="14" style="104" customWidth="1"/>
    <col min="14086" max="14335" width="9.140625" style="104"/>
    <col min="14336" max="14336" width="32.28515625" style="104" customWidth="1"/>
    <col min="14337" max="14337" width="12.7109375" style="104" customWidth="1"/>
    <col min="14338" max="14338" width="19.28515625" style="104" customWidth="1"/>
    <col min="14339" max="14339" width="13.140625" style="104" customWidth="1"/>
    <col min="14340" max="14340" width="21.7109375" style="104" customWidth="1"/>
    <col min="14341" max="14341" width="14" style="104" customWidth="1"/>
    <col min="14342" max="14591" width="9.140625" style="104"/>
    <col min="14592" max="14592" width="32.28515625" style="104" customWidth="1"/>
    <col min="14593" max="14593" width="12.7109375" style="104" customWidth="1"/>
    <col min="14594" max="14594" width="19.28515625" style="104" customWidth="1"/>
    <col min="14595" max="14595" width="13.140625" style="104" customWidth="1"/>
    <col min="14596" max="14596" width="21.7109375" style="104" customWidth="1"/>
    <col min="14597" max="14597" width="14" style="104" customWidth="1"/>
    <col min="14598" max="14847" width="9.140625" style="104"/>
    <col min="14848" max="14848" width="32.28515625" style="104" customWidth="1"/>
    <col min="14849" max="14849" width="12.7109375" style="104" customWidth="1"/>
    <col min="14850" max="14850" width="19.28515625" style="104" customWidth="1"/>
    <col min="14851" max="14851" width="13.140625" style="104" customWidth="1"/>
    <col min="14852" max="14852" width="21.7109375" style="104" customWidth="1"/>
    <col min="14853" max="14853" width="14" style="104" customWidth="1"/>
    <col min="14854" max="15103" width="9.140625" style="104"/>
    <col min="15104" max="15104" width="32.28515625" style="104" customWidth="1"/>
    <col min="15105" max="15105" width="12.7109375" style="104" customWidth="1"/>
    <col min="15106" max="15106" width="19.28515625" style="104" customWidth="1"/>
    <col min="15107" max="15107" width="13.140625" style="104" customWidth="1"/>
    <col min="15108" max="15108" width="21.7109375" style="104" customWidth="1"/>
    <col min="15109" max="15109" width="14" style="104" customWidth="1"/>
    <col min="15110" max="15359" width="9.140625" style="104"/>
    <col min="15360" max="15360" width="32.28515625" style="104" customWidth="1"/>
    <col min="15361" max="15361" width="12.7109375" style="104" customWidth="1"/>
    <col min="15362" max="15362" width="19.28515625" style="104" customWidth="1"/>
    <col min="15363" max="15363" width="13.140625" style="104" customWidth="1"/>
    <col min="15364" max="15364" width="21.7109375" style="104" customWidth="1"/>
    <col min="15365" max="15365" width="14" style="104" customWidth="1"/>
    <col min="15366" max="15615" width="9.140625" style="104"/>
    <col min="15616" max="15616" width="32.28515625" style="104" customWidth="1"/>
    <col min="15617" max="15617" width="12.7109375" style="104" customWidth="1"/>
    <col min="15618" max="15618" width="19.28515625" style="104" customWidth="1"/>
    <col min="15619" max="15619" width="13.140625" style="104" customWidth="1"/>
    <col min="15620" max="15620" width="21.7109375" style="104" customWidth="1"/>
    <col min="15621" max="15621" width="14" style="104" customWidth="1"/>
    <col min="15622" max="15871" width="9.140625" style="104"/>
    <col min="15872" max="15872" width="32.28515625" style="104" customWidth="1"/>
    <col min="15873" max="15873" width="12.7109375" style="104" customWidth="1"/>
    <col min="15874" max="15874" width="19.28515625" style="104" customWidth="1"/>
    <col min="15875" max="15875" width="13.140625" style="104" customWidth="1"/>
    <col min="15876" max="15876" width="21.7109375" style="104" customWidth="1"/>
    <col min="15877" max="15877" width="14" style="104" customWidth="1"/>
    <col min="15878" max="16127" width="9.140625" style="104"/>
    <col min="16128" max="16128" width="32.28515625" style="104" customWidth="1"/>
    <col min="16129" max="16129" width="12.7109375" style="104" customWidth="1"/>
    <col min="16130" max="16130" width="19.28515625" style="104" customWidth="1"/>
    <col min="16131" max="16131" width="13.140625" style="104" customWidth="1"/>
    <col min="16132" max="16132" width="21.7109375" style="104" customWidth="1"/>
    <col min="16133" max="16133" width="14" style="104" customWidth="1"/>
    <col min="16134" max="16384" width="9.140625" style="104"/>
  </cols>
  <sheetData>
    <row r="1" spans="1:5" ht="15.75" x14ac:dyDescent="0.25">
      <c r="A1" s="102"/>
      <c r="B1" s="103"/>
    </row>
    <row r="2" spans="1:5" ht="15.75" x14ac:dyDescent="0.25">
      <c r="A2" s="102"/>
      <c r="B2" s="103"/>
    </row>
    <row r="3" spans="1:5" ht="13.5" customHeight="1" x14ac:dyDescent="0.25">
      <c r="A3" s="102"/>
      <c r="C3" s="103"/>
      <c r="D3" s="103"/>
      <c r="E3" s="103"/>
    </row>
    <row r="4" spans="1:5" ht="18" customHeight="1" x14ac:dyDescent="0.25">
      <c r="A4" s="142" t="s">
        <v>68</v>
      </c>
      <c r="B4" s="143"/>
      <c r="C4" s="143"/>
      <c r="D4" s="143"/>
      <c r="E4" s="106"/>
    </row>
    <row r="5" spans="1:5" ht="13.5" customHeight="1" x14ac:dyDescent="0.25">
      <c r="A5" s="142" t="s">
        <v>107</v>
      </c>
      <c r="B5" s="146"/>
      <c r="C5" s="146"/>
      <c r="D5" s="146"/>
      <c r="E5" s="107"/>
    </row>
    <row r="6" spans="1:5" ht="12.75" customHeight="1" x14ac:dyDescent="0.25">
      <c r="A6" s="108"/>
      <c r="B6" s="107"/>
      <c r="C6" s="107"/>
      <c r="D6" s="107"/>
      <c r="E6" s="107"/>
    </row>
    <row r="7" spans="1:5" s="112" customFormat="1" ht="46.5" customHeight="1" x14ac:dyDescent="0.25">
      <c r="A7" s="109"/>
      <c r="B7" s="110" t="s">
        <v>108</v>
      </c>
      <c r="C7" s="110" t="s">
        <v>109</v>
      </c>
      <c r="D7" s="110" t="s">
        <v>110</v>
      </c>
      <c r="E7" s="111" t="s">
        <v>111</v>
      </c>
    </row>
    <row r="8" spans="1:5" s="112" customFormat="1" ht="15" x14ac:dyDescent="0.25">
      <c r="A8" s="113"/>
      <c r="B8" s="114"/>
      <c r="C8" s="114"/>
      <c r="D8" s="114"/>
      <c r="E8" s="114"/>
    </row>
    <row r="9" spans="1:5" ht="15" customHeight="1" x14ac:dyDescent="0.25">
      <c r="A9" s="115" t="s">
        <v>112</v>
      </c>
      <c r="B9" s="116">
        <v>921310</v>
      </c>
      <c r="C9" s="116">
        <v>161</v>
      </c>
      <c r="D9" s="116">
        <v>98354</v>
      </c>
      <c r="E9" s="116">
        <f>SUM(B9:D9)</f>
        <v>1019825</v>
      </c>
    </row>
    <row r="10" spans="1:5" ht="15" customHeight="1" x14ac:dyDescent="0.2">
      <c r="A10" s="114" t="s">
        <v>113</v>
      </c>
      <c r="B10" s="117">
        <v>0</v>
      </c>
      <c r="C10" s="117">
        <v>0</v>
      </c>
      <c r="D10" s="117">
        <v>0</v>
      </c>
      <c r="E10" s="118">
        <f t="shared" ref="E10:E20" si="0">SUM(B10:D10)</f>
        <v>0</v>
      </c>
    </row>
    <row r="11" spans="1:5" ht="27.75" customHeight="1" x14ac:dyDescent="0.2">
      <c r="A11" s="119" t="s">
        <v>114</v>
      </c>
      <c r="B11" s="117">
        <v>0</v>
      </c>
      <c r="C11" s="117">
        <v>0</v>
      </c>
      <c r="D11" s="117">
        <v>7291</v>
      </c>
      <c r="E11" s="120">
        <f t="shared" si="0"/>
        <v>7291</v>
      </c>
    </row>
    <row r="12" spans="1:5" ht="19.5" customHeight="1" x14ac:dyDescent="0.2">
      <c r="A12" s="114" t="s">
        <v>115</v>
      </c>
      <c r="B12" s="117">
        <v>0</v>
      </c>
      <c r="C12" s="117">
        <v>0</v>
      </c>
      <c r="D12" s="117">
        <v>-313</v>
      </c>
      <c r="E12" s="117">
        <f t="shared" si="0"/>
        <v>-313</v>
      </c>
    </row>
    <row r="13" spans="1:5" ht="58.5" customHeight="1" x14ac:dyDescent="0.2">
      <c r="A13" s="119" t="s">
        <v>116</v>
      </c>
      <c r="B13" s="117">
        <v>159504</v>
      </c>
      <c r="C13" s="117">
        <v>-161</v>
      </c>
      <c r="D13" s="117">
        <v>-86931</v>
      </c>
      <c r="E13" s="117">
        <f t="shared" si="0"/>
        <v>72412</v>
      </c>
    </row>
    <row r="14" spans="1:5" ht="15" customHeight="1" x14ac:dyDescent="0.25">
      <c r="A14" s="115" t="s">
        <v>117</v>
      </c>
      <c r="B14" s="121">
        <f>SUM(B9:B13)</f>
        <v>1080814</v>
      </c>
      <c r="C14" s="121">
        <f>SUM(C9:C13)</f>
        <v>0</v>
      </c>
      <c r="D14" s="121">
        <f>SUM(D9:D13)</f>
        <v>18401</v>
      </c>
      <c r="E14" s="122">
        <f t="shared" si="0"/>
        <v>1099215</v>
      </c>
    </row>
    <row r="15" spans="1:5" ht="15" customHeight="1" x14ac:dyDescent="0.25">
      <c r="A15" s="115" t="s">
        <v>118</v>
      </c>
      <c r="B15" s="123">
        <v>1080814</v>
      </c>
      <c r="C15" s="117">
        <v>0</v>
      </c>
      <c r="D15" s="123">
        <v>56348</v>
      </c>
      <c r="E15" s="123">
        <f t="shared" si="0"/>
        <v>1137162</v>
      </c>
    </row>
    <row r="16" spans="1:5" ht="14.25" x14ac:dyDescent="0.2">
      <c r="A16" s="114" t="s">
        <v>113</v>
      </c>
      <c r="B16" s="117">
        <v>0</v>
      </c>
      <c r="C16" s="117">
        <v>45542</v>
      </c>
      <c r="D16" s="117">
        <v>0</v>
      </c>
      <c r="E16" s="118">
        <f t="shared" si="0"/>
        <v>45542</v>
      </c>
    </row>
    <row r="17" spans="1:6" ht="28.5" x14ac:dyDescent="0.2">
      <c r="A17" s="119" t="s">
        <v>114</v>
      </c>
      <c r="B17" s="117">
        <v>0</v>
      </c>
      <c r="C17" s="117">
        <v>0</v>
      </c>
      <c r="D17" s="117">
        <v>123263</v>
      </c>
      <c r="E17" s="120">
        <f t="shared" si="0"/>
        <v>123263</v>
      </c>
    </row>
    <row r="18" spans="1:6" ht="14.25" x14ac:dyDescent="0.2">
      <c r="A18" s="114" t="s">
        <v>115</v>
      </c>
      <c r="B18" s="117">
        <v>0</v>
      </c>
      <c r="C18" s="117">
        <v>0</v>
      </c>
      <c r="D18" s="117">
        <v>0</v>
      </c>
      <c r="E18" s="117">
        <f t="shared" si="0"/>
        <v>0</v>
      </c>
    </row>
    <row r="19" spans="1:6" ht="57" x14ac:dyDescent="0.2">
      <c r="A19" s="119" t="s">
        <v>116</v>
      </c>
      <c r="B19" s="117">
        <v>45542</v>
      </c>
      <c r="C19" s="117">
        <v>-45542</v>
      </c>
      <c r="D19" s="117">
        <v>-45238</v>
      </c>
      <c r="E19" s="117">
        <f t="shared" si="0"/>
        <v>-45238</v>
      </c>
    </row>
    <row r="20" spans="1:6" ht="15" x14ac:dyDescent="0.25">
      <c r="A20" s="115" t="s">
        <v>119</v>
      </c>
      <c r="B20" s="121">
        <f>SUM(B15:B19)</f>
        <v>1126356</v>
      </c>
      <c r="C20" s="121">
        <f>SUM(C15:C19)</f>
        <v>0</v>
      </c>
      <c r="D20" s="121">
        <f>SUM(D15:D19)</f>
        <v>134373</v>
      </c>
      <c r="E20" s="122">
        <f t="shared" si="0"/>
        <v>1260729</v>
      </c>
    </row>
    <row r="21" spans="1:6" ht="15" x14ac:dyDescent="0.25">
      <c r="A21" s="124"/>
      <c r="B21" s="125"/>
      <c r="C21" s="125"/>
      <c r="D21" s="125"/>
      <c r="E21" s="126"/>
    </row>
    <row r="22" spans="1:6" ht="15" x14ac:dyDescent="0.25">
      <c r="A22" s="124"/>
      <c r="B22" s="125"/>
      <c r="C22" s="125"/>
      <c r="D22" s="125"/>
      <c r="E22" s="126"/>
    </row>
    <row r="23" spans="1:6" ht="15" x14ac:dyDescent="0.25">
      <c r="A23" s="85" t="s">
        <v>15</v>
      </c>
      <c r="B23" s="99"/>
      <c r="C23" s="85"/>
      <c r="D23" s="85" t="s">
        <v>106</v>
      </c>
      <c r="E23" s="127"/>
    </row>
    <row r="24" spans="1:6" ht="15" x14ac:dyDescent="0.25">
      <c r="A24" s="85"/>
      <c r="B24" s="100"/>
      <c r="C24" s="85"/>
      <c r="D24" s="85"/>
      <c r="E24" s="127"/>
    </row>
    <row r="25" spans="1:6" ht="15" x14ac:dyDescent="0.25">
      <c r="A25" s="85"/>
      <c r="B25" s="100"/>
      <c r="C25" s="85"/>
      <c r="D25" s="85"/>
      <c r="E25" s="127"/>
    </row>
    <row r="26" spans="1:6" ht="15" x14ac:dyDescent="0.25">
      <c r="A26" s="85" t="s">
        <v>10</v>
      </c>
      <c r="B26" s="101"/>
      <c r="C26" s="85"/>
      <c r="D26" s="85" t="s">
        <v>5</v>
      </c>
      <c r="E26" s="127"/>
    </row>
    <row r="27" spans="1:6" ht="14.25" x14ac:dyDescent="0.2">
      <c r="A27" s="128"/>
      <c r="B27" s="129"/>
      <c r="C27" s="129"/>
      <c r="D27" s="129"/>
      <c r="E27" s="129"/>
    </row>
    <row r="28" spans="1:6" ht="14.25" x14ac:dyDescent="0.2">
      <c r="A28" s="101"/>
      <c r="B28" s="130"/>
      <c r="C28" s="101"/>
      <c r="D28" s="107"/>
      <c r="E28" s="107"/>
    </row>
    <row r="29" spans="1:6" ht="14.25" x14ac:dyDescent="0.2">
      <c r="A29" s="101"/>
      <c r="B29" s="101"/>
      <c r="C29" s="101"/>
      <c r="D29" s="107"/>
      <c r="E29" s="107"/>
    </row>
    <row r="30" spans="1:6" x14ac:dyDescent="0.2">
      <c r="A30" s="105"/>
      <c r="B30" s="131"/>
      <c r="C30" s="105"/>
      <c r="F30" s="132"/>
    </row>
    <row r="31" spans="1:6" x14ac:dyDescent="0.2">
      <c r="A31" s="105"/>
      <c r="B31" s="105"/>
      <c r="C31" s="105"/>
    </row>
    <row r="32" spans="1:6" x14ac:dyDescent="0.2">
      <c r="A32" s="133"/>
      <c r="B32" s="133"/>
      <c r="C32" s="133"/>
      <c r="D32" s="134"/>
      <c r="E32" s="134"/>
    </row>
    <row r="33" spans="1:3" x14ac:dyDescent="0.2">
      <c r="A33" s="105"/>
      <c r="B33" s="105"/>
      <c r="C33" s="105"/>
    </row>
    <row r="34" spans="1:3" x14ac:dyDescent="0.2">
      <c r="A34" s="135"/>
      <c r="B34" s="135"/>
      <c r="C34" s="135"/>
    </row>
    <row r="35" spans="1:3" x14ac:dyDescent="0.2">
      <c r="A35" s="112"/>
    </row>
  </sheetData>
  <mergeCells count="2">
    <mergeCell ref="A4:D4"/>
    <mergeCell ref="A5:D5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осп</vt:lpstr>
      <vt:lpstr>ОДДС</vt:lpstr>
      <vt:lpstr>капитал</vt:lpstr>
      <vt:lpstr>капитал!Область_печати</vt:lpstr>
      <vt:lpstr>ОДДС!Область_печати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Чороева Айзада Карыпбаевна</cp:lastModifiedBy>
  <cp:lastPrinted>2017-10-05T11:54:14Z</cp:lastPrinted>
  <dcterms:created xsi:type="dcterms:W3CDTF">1996-10-08T23:32:33Z</dcterms:created>
  <dcterms:modified xsi:type="dcterms:W3CDTF">2017-10-05T12:07:53Z</dcterms:modified>
</cp:coreProperties>
</file>