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11" i="5"/>
  <c r="C19" i="5" s="1"/>
  <c r="C21" i="5" s="1"/>
  <c r="C25" i="5" s="1"/>
  <c r="C28" i="5" s="1"/>
  <c r="C30" i="5" s="1"/>
  <c r="C31" i="5" s="1"/>
  <c r="B11" i="5"/>
  <c r="B19" i="5" s="1"/>
  <c r="B21" i="5" s="1"/>
  <c r="B25" i="5" s="1"/>
  <c r="B28" i="5" s="1"/>
  <c r="B30" i="5" s="1"/>
  <c r="B31" i="5" s="1"/>
  <c r="C9" i="5"/>
  <c r="B9" i="5"/>
  <c r="B11" i="3"/>
  <c r="C11" i="3"/>
  <c r="D11" i="3"/>
  <c r="B16" i="3"/>
  <c r="C16" i="3"/>
  <c r="D16" i="3"/>
  <c r="B19" i="3"/>
  <c r="C19" i="3"/>
  <c r="C20" i="3" s="1"/>
  <c r="C26" i="3" s="1"/>
  <c r="D19" i="3"/>
  <c r="B20" i="3"/>
  <c r="B26" i="3" s="1"/>
  <c r="D20" i="3"/>
  <c r="D26" i="3" s="1"/>
  <c r="B38" i="3"/>
  <c r="C38" i="3"/>
  <c r="D38" i="3"/>
  <c r="B46" i="3"/>
  <c r="C46" i="3"/>
  <c r="C48" i="3" s="1"/>
  <c r="D46" i="3"/>
  <c r="B48" i="3"/>
  <c r="D48" i="3"/>
</calcChain>
</file>

<file path=xl/sharedStrings.xml><?xml version="1.0" encoding="utf-8"?>
<sst xmlns="http://schemas.openxmlformats.org/spreadsheetml/2006/main" count="74" uniqueCount="64">
  <si>
    <t>Дженбаева Э.Т.</t>
  </si>
  <si>
    <t>Илебаев Н.Э.</t>
  </si>
  <si>
    <t>КАПИТАЛ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</si>
  <si>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</si>
  <si>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</si>
  <si>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</si>
  <si>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</si>
  <si>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</si>
  <si>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</si>
  <si>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</si>
  <si>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</si>
  <si>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</si>
  <si>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</si>
  <si>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</si>
  <si>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</si>
  <si>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</si>
  <si>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</si>
  <si>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</si>
  <si>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</si>
  <si>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</si>
  <si>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</si>
  <si>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</si>
  <si>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</si>
  <si>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</si>
  <si>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</si>
  <si>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</si>
  <si>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</si>
  <si>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</si>
  <si>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</si>
  <si>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</si>
  <si>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</si>
  <si>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</si>
  <si>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</si>
  <si>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</si>
  <si>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</si>
  <si>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</si>
  <si>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</si>
  <si>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</si>
  <si>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</si>
  <si>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</si>
  <si>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>миң.сом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</si>
  <si>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</si>
  <si>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</si>
  <si>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</si>
  <si>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</si>
  <si>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</si>
  <si>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</si>
  <si>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</si>
  <si>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</si>
  <si>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</si>
  <si>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</si>
  <si>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</si>
  <si>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</si>
  <si>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</si>
  <si>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</si>
  <si>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</si>
  <si>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</si>
  <si>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</si>
  <si>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</si>
  <si>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</si>
  <si>
    <t xml:space="preserve">2016-жылдын 31-майына карата финансылык абал жөнүндө отчет  </t>
  </si>
  <si>
    <t>май 2016 г.</t>
  </si>
  <si>
    <t>май 2015 г.</t>
  </si>
  <si>
    <t>ОАО "КЫРГЫЗСТАН Коммерциялык банктын" 2016-жылдын  31-майына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</si>
</sst>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Fill="1" applyBorder="1"/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0" xfId="9" applyNumberFormat="1" applyFont="1" applyFill="1" applyBorder="1" applyAlignment="1">
      <alignment horizontal="right"/>
    </xf>
    <xf numFmtId="165" fontId="13" fillId="0" borderId="3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vertical="center"/>
    </xf>
    <xf numFmtId="3" fontId="10" fillId="0" borderId="0" xfId="8" applyNumberFormat="1" applyFont="1" applyFill="1" applyBorder="1" applyAlignment="1">
      <alignment vertical="center"/>
    </xf>
    <xf numFmtId="165" fontId="13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 wrapText="1"/>
    </xf>
    <xf numFmtId="165" fontId="10" fillId="0" borderId="0" xfId="8" applyNumberFormat="1" applyFont="1" applyFill="1" applyBorder="1" applyAlignment="1">
      <alignment vertic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Normal="100" zoomScaleSheetLayoutView="100" workbookViewId="0">
      <selection activeCell="D12" sqref="D12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6" width="23.42578125" style="3" customWidth="1"/>
    <col min="7" max="7" width="24" style="3" customWidth="1"/>
    <col min="8" max="8" width="24" style="3" bestFit="1" customWidth="1"/>
    <col min="9" max="16384" width="9.140625" style="3"/>
  </cols>
  <sheetData>
    <row r="1" spans="1:9" ht="15" x14ac:dyDescent="0.25">
      <c r="A1" s="72" t="s">
        <v>39</v>
      </c>
      <c r="B1" s="72"/>
      <c r="C1" s="72"/>
    </row>
    <row r="2" spans="1:9" ht="15" x14ac:dyDescent="0.25">
      <c r="A2" s="72" t="s">
        <v>60</v>
      </c>
      <c r="B2" s="72"/>
      <c r="C2" s="72"/>
      <c r="F2" s="12"/>
      <c r="G2" s="12"/>
      <c r="H2" s="12"/>
      <c r="I2" s="12"/>
    </row>
    <row r="3" spans="1:9" ht="12.75" customHeight="1" x14ac:dyDescent="0.2">
      <c r="A3" s="26"/>
      <c r="F3" s="12"/>
      <c r="G3" s="12"/>
      <c r="H3" s="12"/>
      <c r="I3" s="12"/>
    </row>
    <row r="4" spans="1:9" ht="12.75" customHeight="1" x14ac:dyDescent="0.2">
      <c r="A4" s="26"/>
      <c r="B4" s="27"/>
      <c r="C4" s="30"/>
      <c r="D4" s="30"/>
      <c r="F4" s="12"/>
      <c r="G4" s="12"/>
      <c r="H4" s="12"/>
      <c r="I4" s="12"/>
    </row>
    <row r="5" spans="1:9" ht="15" x14ac:dyDescent="0.25">
      <c r="A5" s="26"/>
      <c r="B5" s="29" t="s">
        <v>61</v>
      </c>
      <c r="C5" s="29" t="s">
        <v>62</v>
      </c>
      <c r="D5" s="29" t="s">
        <v>3</v>
      </c>
      <c r="F5" s="12"/>
      <c r="G5" s="12"/>
      <c r="H5" s="12"/>
      <c r="I5" s="12"/>
    </row>
    <row r="6" spans="1:9" ht="15.75" thickBot="1" x14ac:dyDescent="0.3">
      <c r="A6" s="1"/>
      <c r="B6" s="28" t="s">
        <v>40</v>
      </c>
      <c r="C6" s="28" t="s">
        <v>40</v>
      </c>
      <c r="D6" s="28" t="s">
        <v>40</v>
      </c>
      <c r="F6" s="12"/>
      <c r="G6" s="12"/>
      <c r="H6" s="12"/>
      <c r="I6" s="12"/>
    </row>
    <row r="7" spans="1:9" ht="15" x14ac:dyDescent="0.25">
      <c r="A7" s="5" t="s">
        <v>4</v>
      </c>
      <c r="B7" s="16"/>
      <c r="C7" s="16"/>
      <c r="F7" s="12"/>
      <c r="G7" s="12"/>
      <c r="H7" s="12"/>
      <c r="I7" s="12"/>
    </row>
    <row r="8" spans="1:9" x14ac:dyDescent="0.2">
      <c r="A8" s="2" t="s">
        <v>5</v>
      </c>
      <c r="B8" s="16">
        <v>1278337</v>
      </c>
      <c r="C8" s="16">
        <v>916740</v>
      </c>
      <c r="D8" s="16">
        <v>1268581</v>
      </c>
      <c r="F8" s="77"/>
      <c r="G8" s="77"/>
      <c r="H8" s="77"/>
      <c r="I8" s="12"/>
    </row>
    <row r="9" spans="1:9" x14ac:dyDescent="0.2">
      <c r="A9" s="3" t="s">
        <v>6</v>
      </c>
      <c r="B9" s="16">
        <v>1641052</v>
      </c>
      <c r="C9" s="16">
        <v>724159</v>
      </c>
      <c r="D9" s="16">
        <v>700390</v>
      </c>
      <c r="F9" s="77"/>
      <c r="G9" s="77"/>
      <c r="H9" s="77"/>
      <c r="I9" s="12"/>
    </row>
    <row r="10" spans="1:9" x14ac:dyDescent="0.2">
      <c r="A10" s="3" t="s">
        <v>7</v>
      </c>
      <c r="B10" s="16">
        <v>1097582</v>
      </c>
      <c r="C10" s="16">
        <v>599061</v>
      </c>
      <c r="D10" s="16">
        <v>2337287</v>
      </c>
      <c r="F10" s="77"/>
      <c r="G10" s="77"/>
      <c r="H10" s="77"/>
      <c r="I10" s="12"/>
    </row>
    <row r="11" spans="1:9" ht="15" x14ac:dyDescent="0.25">
      <c r="A11" s="5" t="s">
        <v>8</v>
      </c>
      <c r="B11" s="13">
        <f>B8+B9+B10</f>
        <v>4016971</v>
      </c>
      <c r="C11" s="13">
        <f>C8+C9+C10</f>
        <v>2239960</v>
      </c>
      <c r="D11" s="13">
        <f>D8+D9+D10</f>
        <v>4306258</v>
      </c>
      <c r="F11" s="78"/>
      <c r="G11" s="78"/>
      <c r="H11" s="78"/>
      <c r="I11" s="12"/>
    </row>
    <row r="12" spans="1:9" ht="15" x14ac:dyDescent="0.25">
      <c r="A12" s="2" t="s">
        <v>9</v>
      </c>
      <c r="B12" s="13">
        <v>468513</v>
      </c>
      <c r="C12" s="13">
        <v>296381</v>
      </c>
      <c r="D12" s="13">
        <v>312065</v>
      </c>
      <c r="F12" s="78"/>
      <c r="G12" s="78"/>
      <c r="H12" s="78"/>
      <c r="I12" s="12"/>
    </row>
    <row r="13" spans="1:9" ht="32.25" customHeight="1" x14ac:dyDescent="0.2">
      <c r="A13" s="2" t="s">
        <v>10</v>
      </c>
      <c r="B13" s="16">
        <v>580434</v>
      </c>
      <c r="C13" s="16">
        <v>526654</v>
      </c>
      <c r="D13" s="16">
        <v>446902</v>
      </c>
      <c r="F13" s="77"/>
      <c r="G13" s="77"/>
      <c r="H13" s="77"/>
      <c r="I13" s="12"/>
    </row>
    <row r="14" spans="1:9" ht="32.25" customHeight="1" x14ac:dyDescent="0.2">
      <c r="A14" s="2" t="s">
        <v>11</v>
      </c>
      <c r="B14" s="16">
        <v>354277</v>
      </c>
      <c r="C14" s="16">
        <v>545064</v>
      </c>
      <c r="D14" s="16">
        <v>467706</v>
      </c>
      <c r="F14" s="77"/>
      <c r="G14" s="77"/>
      <c r="H14" s="77"/>
      <c r="I14" s="12"/>
    </row>
    <row r="15" spans="1:9" ht="14.25" customHeight="1" x14ac:dyDescent="0.2">
      <c r="A15" s="3" t="s">
        <v>12</v>
      </c>
      <c r="B15" s="32">
        <v>-599</v>
      </c>
      <c r="C15" s="32">
        <v>-1510</v>
      </c>
      <c r="D15" s="32">
        <v>-855</v>
      </c>
      <c r="F15" s="79"/>
      <c r="G15" s="79"/>
      <c r="H15" s="79"/>
      <c r="I15" s="12"/>
    </row>
    <row r="16" spans="1:9" ht="15" customHeight="1" x14ac:dyDescent="0.25">
      <c r="A16" s="5" t="s">
        <v>13</v>
      </c>
      <c r="B16" s="13">
        <f>B14+B15</f>
        <v>353678</v>
      </c>
      <c r="C16" s="13">
        <f>C14+C15</f>
        <v>543554</v>
      </c>
      <c r="D16" s="13">
        <f>D14+D15</f>
        <v>466851</v>
      </c>
      <c r="F16" s="78"/>
      <c r="G16" s="78"/>
      <c r="H16" s="78"/>
      <c r="I16" s="12"/>
    </row>
    <row r="17" spans="1:9" x14ac:dyDescent="0.2">
      <c r="A17" s="8" t="s">
        <v>14</v>
      </c>
      <c r="B17" s="16">
        <v>5321326</v>
      </c>
      <c r="C17" s="16">
        <v>5048092</v>
      </c>
      <c r="D17" s="16">
        <v>5453371</v>
      </c>
      <c r="F17" s="77"/>
      <c r="G17" s="77"/>
      <c r="H17" s="77"/>
      <c r="I17" s="12"/>
    </row>
    <row r="18" spans="1:9" x14ac:dyDescent="0.2">
      <c r="A18" s="3" t="s">
        <v>12</v>
      </c>
      <c r="B18" s="32">
        <v>-367822</v>
      </c>
      <c r="C18" s="32">
        <v>-247466</v>
      </c>
      <c r="D18" s="32">
        <v>-361927</v>
      </c>
      <c r="E18" s="4"/>
      <c r="F18" s="79"/>
      <c r="G18" s="79"/>
      <c r="H18" s="79"/>
      <c r="I18" s="12"/>
    </row>
    <row r="19" spans="1:9" ht="15" x14ac:dyDescent="0.25">
      <c r="A19" s="9" t="s">
        <v>15</v>
      </c>
      <c r="B19" s="14">
        <f>B17+B18</f>
        <v>4953504</v>
      </c>
      <c r="C19" s="14">
        <f>C17+C18</f>
        <v>4800626</v>
      </c>
      <c r="D19" s="14">
        <f>D17+D18</f>
        <v>5091444</v>
      </c>
      <c r="E19" s="4"/>
      <c r="F19" s="80"/>
      <c r="G19" s="80"/>
      <c r="H19" s="80"/>
      <c r="I19" s="12"/>
    </row>
    <row r="20" spans="1:9" ht="15" x14ac:dyDescent="0.25">
      <c r="A20" s="9" t="s">
        <v>16</v>
      </c>
      <c r="B20" s="13">
        <f>B16+B19</f>
        <v>5307182</v>
      </c>
      <c r="C20" s="13">
        <f>C16+C19</f>
        <v>5344180</v>
      </c>
      <c r="D20" s="13">
        <f>D16+D19</f>
        <v>5558295</v>
      </c>
      <c r="E20" s="4"/>
      <c r="F20" s="78"/>
      <c r="G20" s="78"/>
      <c r="H20" s="78"/>
      <c r="I20" s="12"/>
    </row>
    <row r="21" spans="1:9" ht="57" x14ac:dyDescent="0.2">
      <c r="A21" s="2" t="s">
        <v>17</v>
      </c>
      <c r="B21" s="32">
        <v>-1055</v>
      </c>
      <c r="C21" s="16"/>
      <c r="D21" s="16"/>
      <c r="E21" s="4"/>
      <c r="F21" s="79"/>
      <c r="G21" s="77"/>
      <c r="H21" s="77"/>
      <c r="I21" s="12"/>
    </row>
    <row r="22" spans="1:9" x14ac:dyDescent="0.2">
      <c r="A22" s="10" t="s">
        <v>18</v>
      </c>
      <c r="B22" s="16"/>
      <c r="C22" s="16">
        <v>29580</v>
      </c>
      <c r="D22" s="16"/>
      <c r="E22" s="4"/>
      <c r="F22" s="77"/>
      <c r="G22" s="77"/>
      <c r="H22" s="77"/>
      <c r="I22" s="12"/>
    </row>
    <row r="23" spans="1:9" x14ac:dyDescent="0.2">
      <c r="A23" s="3" t="s">
        <v>19</v>
      </c>
      <c r="B23" s="16">
        <v>476208</v>
      </c>
      <c r="C23" s="16">
        <v>480162</v>
      </c>
      <c r="D23" s="16">
        <v>495181</v>
      </c>
      <c r="F23" s="77"/>
      <c r="G23" s="77"/>
      <c r="H23" s="77"/>
      <c r="I23" s="12"/>
    </row>
    <row r="24" spans="1:9" ht="13.5" customHeight="1" x14ac:dyDescent="0.2">
      <c r="A24" s="3" t="s">
        <v>20</v>
      </c>
      <c r="B24" s="16">
        <v>282777</v>
      </c>
      <c r="C24" s="16">
        <v>199492</v>
      </c>
      <c r="D24" s="16">
        <v>208195</v>
      </c>
      <c r="F24" s="77"/>
      <c r="G24" s="77"/>
      <c r="H24" s="77"/>
      <c r="I24" s="12"/>
    </row>
    <row r="25" spans="1:9" ht="13.5" customHeight="1" x14ac:dyDescent="0.2">
      <c r="A25" s="2"/>
      <c r="B25" s="15"/>
      <c r="D25" s="25"/>
      <c r="F25" s="81"/>
      <c r="G25" s="82"/>
      <c r="H25" s="82"/>
      <c r="I25" s="12"/>
    </row>
    <row r="26" spans="1:9" ht="15.75" thickBot="1" x14ac:dyDescent="0.3">
      <c r="A26" s="5" t="s">
        <v>21</v>
      </c>
      <c r="B26" s="19">
        <f>B11+B12+B13+B20+B21+B22+B23+B24</f>
        <v>11131030</v>
      </c>
      <c r="C26" s="19">
        <f>C11+C12+C13+C20+C21+C22+C23+C24</f>
        <v>9116409</v>
      </c>
      <c r="D26" s="19">
        <f>D11+D12+D13+D20+D21+D22+D23+D24</f>
        <v>11326896</v>
      </c>
      <c r="F26" s="20"/>
      <c r="G26" s="20"/>
      <c r="H26" s="20"/>
      <c r="I26" s="12"/>
    </row>
    <row r="27" spans="1:9" ht="15.75" thickTop="1" x14ac:dyDescent="0.25">
      <c r="A27" s="5"/>
      <c r="B27" s="20"/>
      <c r="D27" s="25"/>
      <c r="F27" s="20"/>
      <c r="G27" s="82"/>
      <c r="H27" s="82"/>
      <c r="I27" s="12"/>
    </row>
    <row r="28" spans="1:9" ht="15" x14ac:dyDescent="0.25">
      <c r="A28" s="5" t="s">
        <v>22</v>
      </c>
      <c r="B28" s="21"/>
      <c r="D28" s="25"/>
      <c r="F28" s="21"/>
      <c r="G28" s="82"/>
      <c r="H28" s="82"/>
      <c r="I28" s="12"/>
    </row>
    <row r="29" spans="1:9" x14ac:dyDescent="0.2">
      <c r="A29" s="2" t="s">
        <v>23</v>
      </c>
      <c r="B29" s="16"/>
      <c r="C29" s="16"/>
      <c r="D29" s="16"/>
      <c r="F29" s="77"/>
      <c r="G29" s="77"/>
      <c r="H29" s="77"/>
      <c r="I29" s="12"/>
    </row>
    <row r="30" spans="1:9" ht="28.5" x14ac:dyDescent="0.2">
      <c r="A30" s="31" t="s">
        <v>24</v>
      </c>
      <c r="B30" s="58">
        <v>1383082</v>
      </c>
      <c r="C30" s="16">
        <v>1721602</v>
      </c>
      <c r="D30" s="16">
        <v>1600927</v>
      </c>
      <c r="F30" s="83"/>
      <c r="G30" s="77"/>
      <c r="H30" s="77"/>
      <c r="I30" s="12"/>
    </row>
    <row r="31" spans="1:9" x14ac:dyDescent="0.2">
      <c r="A31" s="3" t="s">
        <v>25</v>
      </c>
      <c r="B31" s="16">
        <v>8124377</v>
      </c>
      <c r="C31" s="16">
        <v>5936977</v>
      </c>
      <c r="D31" s="16">
        <v>8152527</v>
      </c>
      <c r="F31" s="77"/>
      <c r="G31" s="77"/>
      <c r="H31" s="77"/>
      <c r="I31" s="12"/>
    </row>
    <row r="32" spans="1:9" x14ac:dyDescent="0.2">
      <c r="A32" s="3" t="s">
        <v>26</v>
      </c>
      <c r="B32" s="16">
        <v>347820</v>
      </c>
      <c r="C32" s="16">
        <v>330291</v>
      </c>
      <c r="D32" s="16">
        <v>358874</v>
      </c>
      <c r="F32" s="77"/>
      <c r="G32" s="77"/>
      <c r="H32" s="77"/>
      <c r="I32" s="12"/>
    </row>
    <row r="33" spans="1:9" x14ac:dyDescent="0.2">
      <c r="A33" s="3" t="s">
        <v>27</v>
      </c>
      <c r="B33" s="16"/>
      <c r="C33" s="16">
        <v>2485</v>
      </c>
      <c r="D33" s="16"/>
      <c r="F33" s="77"/>
      <c r="G33" s="77"/>
      <c r="H33" s="77"/>
      <c r="I33" s="12"/>
    </row>
    <row r="34" spans="1:9" x14ac:dyDescent="0.2">
      <c r="A34" s="3" t="s">
        <v>28</v>
      </c>
      <c r="B34" s="16">
        <v>4020</v>
      </c>
      <c r="C34" s="16">
        <v>4020</v>
      </c>
      <c r="D34" s="16">
        <v>4020</v>
      </c>
      <c r="F34" s="77"/>
      <c r="G34" s="77"/>
      <c r="H34" s="77"/>
      <c r="I34" s="12"/>
    </row>
    <row r="35" spans="1:9" ht="57" x14ac:dyDescent="0.2">
      <c r="A35" s="2" t="s">
        <v>17</v>
      </c>
      <c r="B35" s="16"/>
      <c r="C35" s="16">
        <v>1178</v>
      </c>
      <c r="D35" s="16">
        <v>6922</v>
      </c>
      <c r="F35" s="77"/>
      <c r="G35" s="77"/>
      <c r="H35" s="77"/>
      <c r="I35" s="12"/>
    </row>
    <row r="36" spans="1:9" x14ac:dyDescent="0.2">
      <c r="A36" s="3" t="s">
        <v>29</v>
      </c>
      <c r="B36" s="16">
        <v>193101</v>
      </c>
      <c r="C36" s="16">
        <v>132685</v>
      </c>
      <c r="D36" s="16">
        <v>183801</v>
      </c>
      <c r="F36" s="77"/>
      <c r="G36" s="77"/>
      <c r="H36" s="77"/>
      <c r="I36" s="12"/>
    </row>
    <row r="37" spans="1:9" x14ac:dyDescent="0.2">
      <c r="A37" s="6"/>
      <c r="B37" s="15"/>
      <c r="D37" s="25"/>
      <c r="F37" s="81"/>
      <c r="G37" s="82"/>
      <c r="H37" s="82"/>
      <c r="I37" s="12"/>
    </row>
    <row r="38" spans="1:9" ht="15" x14ac:dyDescent="0.25">
      <c r="A38" s="5" t="s">
        <v>30</v>
      </c>
      <c r="B38" s="22">
        <f>SUM(B30:B36)</f>
        <v>10052400</v>
      </c>
      <c r="C38" s="22">
        <f>SUM(C30:C36)</f>
        <v>8129238</v>
      </c>
      <c r="D38" s="22">
        <f>SUM(D30:D36)</f>
        <v>10307071</v>
      </c>
      <c r="F38" s="20"/>
      <c r="G38" s="20"/>
      <c r="H38" s="20"/>
      <c r="I38" s="12"/>
    </row>
    <row r="39" spans="1:9" x14ac:dyDescent="0.2">
      <c r="A39" s="2"/>
      <c r="B39" s="21"/>
      <c r="D39" s="25"/>
      <c r="F39" s="21"/>
      <c r="G39" s="82"/>
      <c r="H39" s="82"/>
      <c r="I39" s="12"/>
    </row>
    <row r="40" spans="1:9" ht="12.75" customHeight="1" x14ac:dyDescent="0.2">
      <c r="A40" s="2" t="s">
        <v>2</v>
      </c>
      <c r="C40" s="16"/>
      <c r="D40" s="16"/>
      <c r="F40" s="82"/>
      <c r="G40" s="77"/>
      <c r="H40" s="77"/>
      <c r="I40" s="12"/>
    </row>
    <row r="41" spans="1:9" x14ac:dyDescent="0.2">
      <c r="A41" s="2" t="s">
        <v>31</v>
      </c>
      <c r="B41" s="16">
        <v>1008564</v>
      </c>
      <c r="C41" s="16">
        <v>781987</v>
      </c>
      <c r="D41" s="16">
        <v>921310</v>
      </c>
      <c r="F41" s="77"/>
      <c r="G41" s="77"/>
      <c r="H41" s="77"/>
      <c r="I41" s="12"/>
    </row>
    <row r="42" spans="1:9" x14ac:dyDescent="0.2">
      <c r="A42" s="3" t="s">
        <v>32</v>
      </c>
      <c r="B42" s="16">
        <v>72250</v>
      </c>
      <c r="C42" s="16">
        <v>140514</v>
      </c>
      <c r="D42" s="16">
        <v>161</v>
      </c>
      <c r="F42" s="77"/>
      <c r="G42" s="77"/>
      <c r="H42" s="77"/>
      <c r="I42" s="12"/>
    </row>
    <row r="43" spans="1:9" x14ac:dyDescent="0.2">
      <c r="A43" s="2" t="s">
        <v>33</v>
      </c>
      <c r="B43" s="16"/>
      <c r="C43" s="16"/>
      <c r="D43" s="16"/>
      <c r="F43" s="77"/>
      <c r="G43" s="77"/>
      <c r="H43" s="77"/>
      <c r="I43" s="12"/>
    </row>
    <row r="44" spans="1:9" x14ac:dyDescent="0.2">
      <c r="A44" s="3" t="s">
        <v>34</v>
      </c>
      <c r="B44" s="32">
        <v>-2184</v>
      </c>
      <c r="C44" s="59">
        <v>64670</v>
      </c>
      <c r="D44" s="59">
        <v>98354</v>
      </c>
      <c r="F44" s="79"/>
      <c r="G44" s="77"/>
      <c r="H44" s="77"/>
      <c r="I44" s="12"/>
    </row>
    <row r="45" spans="1:9" x14ac:dyDescent="0.2">
      <c r="A45" s="2"/>
      <c r="B45" s="17"/>
      <c r="D45" s="25"/>
      <c r="F45" s="17"/>
      <c r="G45" s="82"/>
      <c r="H45" s="82"/>
      <c r="I45" s="12"/>
    </row>
    <row r="46" spans="1:9" ht="15" x14ac:dyDescent="0.25">
      <c r="A46" s="7" t="s">
        <v>35</v>
      </c>
      <c r="B46" s="23">
        <f>SUM(B41:B44)</f>
        <v>1078630</v>
      </c>
      <c r="C46" s="23">
        <f>SUM(C41:C44)</f>
        <v>987171</v>
      </c>
      <c r="D46" s="23">
        <f>SUM(D41:D44)</f>
        <v>1019825</v>
      </c>
      <c r="F46" s="23"/>
      <c r="G46" s="23"/>
      <c r="H46" s="23"/>
      <c r="I46" s="12"/>
    </row>
    <row r="47" spans="1:9" ht="15" x14ac:dyDescent="0.25">
      <c r="A47" s="7"/>
      <c r="B47" s="23"/>
      <c r="D47" s="25"/>
      <c r="F47" s="23"/>
      <c r="G47" s="82"/>
      <c r="H47" s="82"/>
      <c r="I47" s="12"/>
    </row>
    <row r="48" spans="1:9" ht="15.75" thickBot="1" x14ac:dyDescent="0.3">
      <c r="A48" s="11" t="s">
        <v>36</v>
      </c>
      <c r="B48" s="24">
        <f>B38+B46</f>
        <v>11131030</v>
      </c>
      <c r="C48" s="24">
        <f>C38+C46</f>
        <v>9116409</v>
      </c>
      <c r="D48" s="24">
        <f>D38+D46</f>
        <v>11326896</v>
      </c>
      <c r="F48" s="23"/>
      <c r="G48" s="23"/>
      <c r="H48" s="23"/>
      <c r="I48" s="12"/>
    </row>
    <row r="49" spans="1:9" ht="15.75" thickTop="1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  <c r="F50" s="12"/>
      <c r="G50" s="12"/>
      <c r="H50" s="12"/>
      <c r="I50" s="12"/>
    </row>
    <row r="51" spans="1:9" ht="15" x14ac:dyDescent="0.25">
      <c r="A51" s="11"/>
      <c r="B51" s="23"/>
      <c r="C51" s="18"/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37</v>
      </c>
      <c r="C55" s="64" t="s">
        <v>1</v>
      </c>
    </row>
    <row r="56" spans="1:9" x14ac:dyDescent="0.2">
      <c r="C56" s="64"/>
    </row>
    <row r="57" spans="1:9" x14ac:dyDescent="0.2">
      <c r="C57" s="64"/>
    </row>
    <row r="58" spans="1:9" x14ac:dyDescent="0.2">
      <c r="A58" s="70" t="s">
        <v>38</v>
      </c>
      <c r="C58" s="64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90" zoomScaleNormal="100" zoomScaleSheetLayoutView="90" workbookViewId="0">
      <selection activeCell="G9" sqref="G9"/>
    </sheetView>
  </sheetViews>
  <sheetFormatPr defaultRowHeight="18" x14ac:dyDescent="0.25"/>
  <cols>
    <col min="1" max="1" width="55" style="35" customWidth="1"/>
    <col min="2" max="2" width="20.42578125" style="35" customWidth="1"/>
    <col min="3" max="3" width="23.5703125" style="35" customWidth="1"/>
    <col min="4" max="4" width="9.140625" style="35"/>
    <col min="5" max="5" width="20.42578125" style="35" customWidth="1"/>
    <col min="6" max="6" width="23.5703125" style="35" customWidth="1"/>
    <col min="7" max="7" width="24.5703125" style="35" customWidth="1"/>
    <col min="8" max="16384" width="9.140625" style="35"/>
  </cols>
  <sheetData>
    <row r="1" spans="1:6" x14ac:dyDescent="0.25">
      <c r="A1" s="73"/>
      <c r="B1" s="74"/>
      <c r="C1" s="74"/>
    </row>
    <row r="2" spans="1:6" ht="31.5" customHeight="1" x14ac:dyDescent="0.25">
      <c r="A2" s="75" t="s">
        <v>63</v>
      </c>
      <c r="B2" s="76"/>
      <c r="C2" s="76"/>
    </row>
    <row r="3" spans="1:6" x14ac:dyDescent="0.25">
      <c r="A3" s="36"/>
      <c r="B3" s="65"/>
      <c r="C3" s="37"/>
    </row>
    <row r="4" spans="1:6" ht="24.75" customHeight="1" x14ac:dyDescent="0.25">
      <c r="A4" s="26"/>
      <c r="B4" s="27"/>
      <c r="C4" s="30"/>
    </row>
    <row r="5" spans="1:6" x14ac:dyDescent="0.25">
      <c r="A5" s="33"/>
      <c r="B5" s="29" t="s">
        <v>61</v>
      </c>
      <c r="C5" s="29" t="s">
        <v>62</v>
      </c>
      <c r="E5" s="85"/>
      <c r="F5" s="85"/>
    </row>
    <row r="6" spans="1:6" ht="18.75" thickBot="1" x14ac:dyDescent="0.3">
      <c r="A6" s="33"/>
      <c r="B6" s="28" t="s">
        <v>40</v>
      </c>
      <c r="C6" s="28" t="s">
        <v>40</v>
      </c>
      <c r="E6" s="85"/>
      <c r="F6" s="85"/>
    </row>
    <row r="7" spans="1:6" x14ac:dyDescent="0.25">
      <c r="A7" s="3" t="s">
        <v>41</v>
      </c>
      <c r="B7" s="47">
        <v>475718</v>
      </c>
      <c r="C7" s="60">
        <v>472060</v>
      </c>
      <c r="E7" s="86"/>
      <c r="F7" s="87"/>
    </row>
    <row r="8" spans="1:6" x14ac:dyDescent="0.25">
      <c r="A8" s="3" t="s">
        <v>42</v>
      </c>
      <c r="B8" s="47">
        <v>-290425</v>
      </c>
      <c r="C8" s="48">
        <v>-208058</v>
      </c>
      <c r="E8" s="86"/>
      <c r="F8" s="69"/>
    </row>
    <row r="9" spans="1:6" ht="28.5" x14ac:dyDescent="0.25">
      <c r="A9" s="38" t="s">
        <v>59</v>
      </c>
      <c r="B9" s="39">
        <f>SUM(B7:B8)</f>
        <v>185293</v>
      </c>
      <c r="C9" s="39">
        <f>SUM(C7:C8)</f>
        <v>264002</v>
      </c>
      <c r="E9" s="88"/>
      <c r="F9" s="88"/>
    </row>
    <row r="10" spans="1:6" x14ac:dyDescent="0.25">
      <c r="A10" s="38" t="s">
        <v>58</v>
      </c>
      <c r="B10" s="48">
        <v>-35548</v>
      </c>
      <c r="C10" s="47">
        <v>-27727</v>
      </c>
      <c r="E10" s="69"/>
      <c r="F10" s="86"/>
    </row>
    <row r="11" spans="1:6" x14ac:dyDescent="0.25">
      <c r="A11" s="71" t="s">
        <v>43</v>
      </c>
      <c r="B11" s="41">
        <f>B9+B10</f>
        <v>149745</v>
      </c>
      <c r="C11" s="41">
        <f>C9+C10</f>
        <v>236275</v>
      </c>
      <c r="E11" s="52"/>
      <c r="F11" s="52"/>
    </row>
    <row r="12" spans="1:6" x14ac:dyDescent="0.25">
      <c r="A12" s="42"/>
      <c r="C12" s="43"/>
      <c r="E12" s="85"/>
      <c r="F12" s="43"/>
    </row>
    <row r="13" spans="1:6" x14ac:dyDescent="0.25">
      <c r="A13" s="3" t="s">
        <v>44</v>
      </c>
      <c r="B13" s="66">
        <v>102781</v>
      </c>
      <c r="C13" s="47">
        <v>95306</v>
      </c>
      <c r="E13" s="66"/>
      <c r="F13" s="86"/>
    </row>
    <row r="14" spans="1:6" x14ac:dyDescent="0.25">
      <c r="A14" s="3" t="s">
        <v>45</v>
      </c>
      <c r="B14" s="47">
        <v>-11055</v>
      </c>
      <c r="C14" s="47">
        <v>-1252</v>
      </c>
      <c r="E14" s="86"/>
      <c r="F14" s="86"/>
    </row>
    <row r="15" spans="1:6" x14ac:dyDescent="0.25">
      <c r="A15" s="3" t="s">
        <v>46</v>
      </c>
      <c r="B15" s="48">
        <v>65345</v>
      </c>
      <c r="C15" s="47">
        <v>54629</v>
      </c>
      <c r="E15" s="69"/>
      <c r="F15" s="86"/>
    </row>
    <row r="16" spans="1:6" ht="18.75" customHeight="1" x14ac:dyDescent="0.25">
      <c r="A16" s="3" t="s">
        <v>47</v>
      </c>
      <c r="B16" s="48">
        <v>963</v>
      </c>
      <c r="C16" s="47">
        <v>-106</v>
      </c>
      <c r="E16" s="69"/>
      <c r="F16" s="86"/>
    </row>
    <row r="17" spans="1:6" x14ac:dyDescent="0.25">
      <c r="A17" s="40" t="s">
        <v>48</v>
      </c>
      <c r="B17" s="45">
        <f>SUM(B13:B16)</f>
        <v>158034</v>
      </c>
      <c r="C17" s="45">
        <f>SUM(C13:C16)</f>
        <v>148577</v>
      </c>
      <c r="E17" s="45"/>
      <c r="F17" s="45"/>
    </row>
    <row r="18" spans="1:6" x14ac:dyDescent="0.25">
      <c r="A18" s="42"/>
      <c r="B18" s="46"/>
      <c r="C18" s="47"/>
      <c r="E18" s="46"/>
      <c r="F18" s="86"/>
    </row>
    <row r="19" spans="1:6" ht="17.25" customHeight="1" x14ac:dyDescent="0.25">
      <c r="A19" s="3" t="s">
        <v>49</v>
      </c>
      <c r="B19" s="48">
        <f>B11+B17</f>
        <v>307779</v>
      </c>
      <c r="C19" s="48">
        <f>C11+C17</f>
        <v>384852</v>
      </c>
      <c r="E19" s="69"/>
      <c r="F19" s="69"/>
    </row>
    <row r="20" spans="1:6" x14ac:dyDescent="0.25">
      <c r="A20" s="49" t="s">
        <v>50</v>
      </c>
      <c r="B20" s="48">
        <v>-319692</v>
      </c>
      <c r="C20" s="62">
        <v>-325354</v>
      </c>
      <c r="E20" s="69"/>
      <c r="F20" s="89"/>
    </row>
    <row r="21" spans="1:6" ht="18.75" thickBot="1" x14ac:dyDescent="0.3">
      <c r="A21" s="67" t="s">
        <v>56</v>
      </c>
      <c r="B21" s="68">
        <f>B19+B20</f>
        <v>-11913</v>
      </c>
      <c r="C21" s="84">
        <f t="shared" ref="C21" si="0">C19+C20</f>
        <v>59498</v>
      </c>
      <c r="E21" s="69"/>
      <c r="F21" s="88"/>
    </row>
    <row r="22" spans="1:6" ht="18.75" thickTop="1" x14ac:dyDescent="0.25">
      <c r="A22" s="67"/>
      <c r="B22" s="69"/>
      <c r="C22" s="69"/>
      <c r="E22" s="69"/>
      <c r="F22" s="69"/>
    </row>
    <row r="23" spans="1:6" ht="28.5" x14ac:dyDescent="0.25">
      <c r="A23" s="44" t="s">
        <v>57</v>
      </c>
      <c r="B23" s="48">
        <v>-1381</v>
      </c>
      <c r="C23" s="61">
        <v>-376</v>
      </c>
      <c r="E23" s="69"/>
      <c r="F23" s="90"/>
    </row>
    <row r="24" spans="1:6" x14ac:dyDescent="0.25">
      <c r="A24" s="49"/>
      <c r="B24" s="48"/>
      <c r="C24" s="62"/>
      <c r="E24" s="69"/>
      <c r="F24" s="89"/>
    </row>
    <row r="25" spans="1:6" ht="18.75" thickBot="1" x14ac:dyDescent="0.3">
      <c r="A25" s="50" t="s">
        <v>51</v>
      </c>
      <c r="B25" s="51">
        <f>B21+B23</f>
        <v>-13294</v>
      </c>
      <c r="C25" s="51">
        <f t="shared" ref="C25" si="1">C21+C23</f>
        <v>59122</v>
      </c>
      <c r="E25" s="52"/>
      <c r="F25" s="52"/>
    </row>
    <row r="26" spans="1:6" ht="18.75" thickTop="1" x14ac:dyDescent="0.25">
      <c r="A26" s="50"/>
      <c r="B26" s="52"/>
      <c r="C26" s="47"/>
      <c r="E26" s="52"/>
      <c r="F26" s="86"/>
    </row>
    <row r="27" spans="1:6" x14ac:dyDescent="0.25">
      <c r="A27" s="3" t="s">
        <v>55</v>
      </c>
      <c r="B27" s="63"/>
      <c r="C27" s="63">
        <v>-5561</v>
      </c>
      <c r="E27" s="63"/>
      <c r="F27" s="63"/>
    </row>
    <row r="28" spans="1:6" ht="18.75" thickBot="1" x14ac:dyDescent="0.3">
      <c r="A28" s="53" t="s">
        <v>52</v>
      </c>
      <c r="B28" s="54">
        <f>B27+B25</f>
        <v>-13294</v>
      </c>
      <c r="C28" s="54">
        <f t="shared" ref="C28" si="2">C27+C25</f>
        <v>53561</v>
      </c>
      <c r="E28" s="55"/>
      <c r="F28" s="55"/>
    </row>
    <row r="29" spans="1:6" ht="18.75" thickTop="1" x14ac:dyDescent="0.25">
      <c r="A29" s="53"/>
      <c r="B29" s="55"/>
      <c r="C29" s="52"/>
      <c r="E29" s="55"/>
      <c r="F29" s="52"/>
    </row>
    <row r="30" spans="1:6" ht="18.75" thickBot="1" x14ac:dyDescent="0.3">
      <c r="A30" s="53" t="s">
        <v>53</v>
      </c>
      <c r="B30" s="54">
        <f>B28</f>
        <v>-13294</v>
      </c>
      <c r="C30" s="54">
        <f>C28</f>
        <v>53561</v>
      </c>
      <c r="E30" s="55"/>
      <c r="F30" s="55"/>
    </row>
    <row r="31" spans="1:6" ht="18.75" thickTop="1" x14ac:dyDescent="0.25">
      <c r="A31" s="53" t="s">
        <v>54</v>
      </c>
      <c r="B31" s="56">
        <f>B30/201712885*1000</f>
        <v>-6.5905556801688706E-2</v>
      </c>
      <c r="C31" s="56">
        <f>C30/156397472*1000</f>
        <v>0.34246717235940999</v>
      </c>
      <c r="E31" s="56"/>
      <c r="F31" s="56"/>
    </row>
    <row r="32" spans="1:6" x14ac:dyDescent="0.25">
      <c r="A32" s="53"/>
      <c r="B32" s="57"/>
      <c r="C32" s="34"/>
      <c r="E32" s="85"/>
      <c r="F32" s="85"/>
    </row>
    <row r="33" spans="1:6" x14ac:dyDescent="0.25">
      <c r="A33" s="53"/>
      <c r="B33" s="57"/>
      <c r="C33" s="34"/>
      <c r="E33" s="85"/>
      <c r="F33" s="85"/>
    </row>
    <row r="34" spans="1:6" x14ac:dyDescent="0.25">
      <c r="A34" s="53"/>
      <c r="B34" s="57"/>
      <c r="C34" s="34"/>
    </row>
    <row r="35" spans="1:6" x14ac:dyDescent="0.25">
      <c r="A35" s="3"/>
      <c r="B35" s="4"/>
      <c r="C35" s="33"/>
    </row>
    <row r="36" spans="1:6" x14ac:dyDescent="0.25">
      <c r="A36" s="3" t="s">
        <v>37</v>
      </c>
      <c r="B36" s="3"/>
    </row>
    <row r="37" spans="1:6" x14ac:dyDescent="0.25">
      <c r="A37" s="3"/>
      <c r="B37" s="3"/>
    </row>
    <row r="38" spans="1:6" x14ac:dyDescent="0.25">
      <c r="A38" s="3"/>
      <c r="B38" s="3"/>
    </row>
    <row r="39" spans="1:6" x14ac:dyDescent="0.25">
      <c r="A39" s="70" t="s">
        <v>38</v>
      </c>
      <c r="B39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2016-11-08T03:35:06Z</dcterms:modified>
</cp:coreProperties>
</file>