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4" activeTab="6"/>
  </bookViews>
  <sheets>
    <sheet name="офп" sheetId="1" r:id="rId1"/>
    <sheet name="осп" sheetId="2" r:id="rId2"/>
    <sheet name="ДДС" sheetId="3" r:id="rId3"/>
    <sheet name="капитал" sheetId="4" r:id="rId4"/>
    <sheet name="эскертүүлөр" sheetId="5" r:id="rId5"/>
    <sheet name="Пр 2" sheetId="6" r:id="rId6"/>
    <sheet name="Экономикалык нормативдер" sheetId="7" r:id="rId7"/>
  </sheets>
  <definedNames/>
  <calcPr fullCalcOnLoad="1"/>
</workbook>
</file>

<file path=xl/sharedStrings.xml><?xml version="1.0" encoding="utf-8"?>
<sst xmlns="http://schemas.openxmlformats.org/spreadsheetml/2006/main" count="246" uniqueCount="202">
  <si>
    <t>Илебаев Н.Э.</t>
  </si>
  <si>
    <t>КАПИТАЛ</t>
  </si>
  <si>
    <t>миң сом</t>
  </si>
  <si>
    <t>Активдер</t>
  </si>
  <si>
    <t>Акча каражаттары жана алардын эквиваленттери</t>
  </si>
  <si>
    <t>КРУБдун эсебиндеги калдыктар</t>
  </si>
  <si>
    <t>Коммерциялык банктардагы "ностро" эсеби</t>
  </si>
  <si>
    <t>Активдердин баары</t>
  </si>
  <si>
    <t>Таза насыялардын жыйынтыгы</t>
  </si>
  <si>
    <t>Кардарларга берилген ссудалар</t>
  </si>
  <si>
    <t>Акыйкат наркы боюнча бааланган, финансылык аспаптар менен операциялардан таза түшүүлөр, андагы өзгөрүүлөр мезгил ичинде пайдалардын же чыгашалардын курамында чагылдырылат</t>
  </si>
  <si>
    <t>- “РЕПО” күрөө келишими менен чектелген</t>
  </si>
  <si>
    <t>Негизги каражаттар жана материалдык эмес активдер</t>
  </si>
  <si>
    <t>Башка активдер</t>
  </si>
  <si>
    <t>Активдердин жыйынтыгы</t>
  </si>
  <si>
    <t>Кийинкиге калтырылган салык милдеттенмеси</t>
  </si>
  <si>
    <t>Башка милдеттенмелер</t>
  </si>
  <si>
    <t>Милдеттенмелердин баары</t>
  </si>
  <si>
    <t>Уставдык капитал</t>
  </si>
  <si>
    <t>Бөлүштүрүлбөгөн пайда</t>
  </si>
  <si>
    <t>Бардык милдеттенмелер жана капитал</t>
  </si>
  <si>
    <t>Башкы бухгалтер</t>
  </si>
  <si>
    <t>Дженбаева Э.Т.</t>
  </si>
  <si>
    <t>Пайыздык кирешелер</t>
  </si>
  <si>
    <t>Пайыздык чыгашалар</t>
  </si>
  <si>
    <t>Таза пайыздык киреше</t>
  </si>
  <si>
    <t>Чет өлкөлүк валюта менен операциялардан таза пайда</t>
  </si>
  <si>
    <t>Башка кирешелер</t>
  </si>
  <si>
    <t>Операциондук чыгашалар</t>
  </si>
  <si>
    <t>Кирешеге карай салык боюнча чыгашалар</t>
  </si>
  <si>
    <t>Жалпы киреше</t>
  </si>
  <si>
    <t>Операциялык иштен акча каражаттарынын кыймылы</t>
  </si>
  <si>
    <t>Комиссиялык кирешелер</t>
  </si>
  <si>
    <t>Комиссиялык чыгашалар</t>
  </si>
  <si>
    <t>Чет өлкөлүк валюта менен операциялардан киреше</t>
  </si>
  <si>
    <t>Акыйкат наркы боюнча бааланган, каржылык аспаптар менен операциялардан таза пайда, андагы өзгөрүүлөр мезгил ичинде пайдалардын же чыгашалардын курамында чагылдырылат</t>
  </si>
  <si>
    <t>Башка кирешелер боюнча түшүүлөр</t>
  </si>
  <si>
    <t>Төлөнгөн операциондук чыгашалар</t>
  </si>
  <si>
    <t>Операциялык активдердин көбөйүшү/(азайышы)</t>
  </si>
  <si>
    <t>Операциялык милдеттенмелердин көбөйүшү/(азайышы)</t>
  </si>
  <si>
    <t>Кардарлардын акча каражаттары</t>
  </si>
  <si>
    <t>Төлөнгөн пайдага карай салык</t>
  </si>
  <si>
    <t>ИНВЕСТИЦИЯЛЫК ИШТЕН АКЧА КАРАЖАТТАРЫНЫН КЫЙМЫЛЫ</t>
  </si>
  <si>
    <t>Негизги каражаттарды сатып алуу</t>
  </si>
  <si>
    <t>Тындырууга чейин кармалган инвестицияларды сатып алуу</t>
  </si>
  <si>
    <t>Тындырууга чейин кармалган инвестициялардын түшүүсү</t>
  </si>
  <si>
    <t>КАРЖЫЛЫК ИШТЕН АКЧА КАРАЖАТТАРЫНЫН КЫЙМЫЛЫ</t>
  </si>
  <si>
    <t>Башка тартылган акча каражаттардын түшүүсү</t>
  </si>
  <si>
    <t>Башка тартылган акча каражаттарды тындыруу</t>
  </si>
  <si>
    <t>Төлөнгөн үлүштүк кирешелер</t>
  </si>
  <si>
    <t>Валюта курстарындагы өзгөрүүлөрдүн акча каражаттарынын чоңдугунун таасири</t>
  </si>
  <si>
    <t>Акча каражаттарда жана алардын эквиваленттеринде өзгөрүү</t>
  </si>
  <si>
    <t xml:space="preserve">Жылдын башына акча каражаттар </t>
  </si>
  <si>
    <t>Жылдын аягына акча каражаттар</t>
  </si>
  <si>
    <t>Насыя мекемелердин акча каражаттары</t>
  </si>
  <si>
    <t>Негизги каражаттарды сатуудан киреше</t>
  </si>
  <si>
    <t>Инвестициялык ишмердигинен акча каражаттын таза агып чыгуусу</t>
  </si>
  <si>
    <t>Операциялык ишмердигинен акча каражаттардын таза агымы</t>
  </si>
  <si>
    <t>Таза операциялык активдердин өзгөрүүсүнө чейин операциялык ишмердигиндеги акча каражаттардын кыймылы</t>
  </si>
  <si>
    <t>Пайдага карай салыкты төлөөгө чейин операциялык ишмердигиндеги акча каражаттардын таза агымы</t>
  </si>
  <si>
    <t>Акционердик капитал             миң сом</t>
  </si>
  <si>
    <t>Бөлүштүрүлбөгөн пайда                   миң сом</t>
  </si>
  <si>
    <t>Жалпы                капитал</t>
  </si>
  <si>
    <t>Акцияларды чыгаруу</t>
  </si>
  <si>
    <t>Жылдык жалпы кирешенин жыйынтыгы</t>
  </si>
  <si>
    <t>Жарыяланган үлүштүк кирешелер</t>
  </si>
  <si>
    <t xml:space="preserve">Бөлүштүрүлбөгөн пайданы уставдык капиталга жана кошумча төлөнгөн капиталга которуу </t>
  </si>
  <si>
    <t>АКТИВДЕР</t>
  </si>
  <si>
    <t>Инвестициялар, удерживаемые до погашения</t>
  </si>
  <si>
    <t>Башка банктарда жана финансылык мекемелердеги каражаттар</t>
  </si>
  <si>
    <t>Башка банктарга жана финансылык мекемелерге берилген насыялар</t>
  </si>
  <si>
    <t>Минус чыгашаларды жана жоготууларды жабуу үчүн резерв</t>
  </si>
  <si>
    <t>Банктарга жана башка финансылык мекемелерге берилген насыялар</t>
  </si>
  <si>
    <t>Кардарларга берилген насыялар</t>
  </si>
  <si>
    <t>Кардарларга насыялардын жыйынтыгы</t>
  </si>
  <si>
    <t>МИЛДЕТТЕНМЕЛЕР ЖАНА КАПИТАЛ</t>
  </si>
  <si>
    <t>МИЛДЕТТЕНМЕЛЕР</t>
  </si>
  <si>
    <t>Башка банкттардын жанан финасылык мекемелердин  эсептери жана аманттары</t>
  </si>
  <si>
    <t>Кардарлардын эсептери жана аманаттары</t>
  </si>
  <si>
    <t>Башка тартылган каражаттар</t>
  </si>
  <si>
    <t>Кезектеги налогтук кирешеге кредитордук карыз</t>
  </si>
  <si>
    <t>Капитал жыйынтыгы</t>
  </si>
  <si>
    <t xml:space="preserve">Чистый процентный доход до убытков от обесценения по активам, по которым начисляются проценты </t>
  </si>
  <si>
    <t>Убытки от обесценения по активам, по которым начисляются проценты</t>
  </si>
  <si>
    <t>Убытки (восстановление убытков) от обесценения по прочим операциям</t>
  </si>
  <si>
    <t>Таза пайыздык эмес кирешелер</t>
  </si>
  <si>
    <t>Операциондук кирешелер</t>
  </si>
  <si>
    <t>Салык салууга чейин пайда</t>
  </si>
  <si>
    <t>Таза пайда</t>
  </si>
  <si>
    <t>Бир акцияга пайда</t>
  </si>
  <si>
    <t>Операциондук таза пайда</t>
  </si>
  <si>
    <t>Башка насыялык мекемелердеги акча каржаттары</t>
  </si>
  <si>
    <t>Башкарма Төрагасы</t>
  </si>
  <si>
    <t>Башкаруу Төрагасы</t>
  </si>
  <si>
    <t xml:space="preserve">  Финансылык отчеттуулукка эскертүүлөр</t>
  </si>
  <si>
    <t>Банктын каттоо номери: 3903 – 3301 - ААК</t>
  </si>
  <si>
    <t>Почта дареги: 720033, Кыргыз Республикасы, Бишкек шаары, Тоголок Молдо көчөсү, 54А</t>
  </si>
  <si>
    <t xml:space="preserve">1. Отчеттук кварталдын ичинде Банк тарабынан баалуу кагаздар чыгарылган жок; </t>
  </si>
  <si>
    <t>2.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2-тиркемесинде көрсөтүлдү;</t>
  </si>
  <si>
    <t>3. Отчеттук кварталда банктын финансы-чарбалык ишине тиешелүү олуттуу фактылар жөнүндө маалыматтар - болгон жок;</t>
  </si>
  <si>
    <t xml:space="preserve">         </t>
  </si>
  <si>
    <t>Банктын толук аталышы: «Коммерциялык банк КЫРГЫЗСТАН » ачык акционердик коому</t>
  </si>
  <si>
    <t>Кыскартылган аталышы: «Коммерциялык банк КЫРГЫЗСТАН » ААК</t>
  </si>
  <si>
    <t xml:space="preserve">Кыргыз Республикасынын </t>
  </si>
  <si>
    <t xml:space="preserve">коммерциялык банктарынын </t>
  </si>
  <si>
    <t xml:space="preserve">финансылык отчетторун түзүүгө </t>
  </si>
  <si>
    <t xml:space="preserve">коюлган талаптар жөнүндө </t>
  </si>
  <si>
    <t>жобонун 2-тиркемеси</t>
  </si>
  <si>
    <t xml:space="preserve">Банктын башкаруу органдары кабыл ала турган чечимдерге </t>
  </si>
  <si>
    <t xml:space="preserve">олуттуу (тике же кыйыр) таасир бере турган адамдардын </t>
  </si>
  <si>
    <t>ТИЗМЕСИ</t>
  </si>
  <si>
    <t>Банктын толук аталышы: «Коммерциялык банк КЫРГЫЗСТАН» ачык акционердик коому</t>
  </si>
  <si>
    <t>Кыскартылган аталышы: «Коммерциялык банк КЫРГЫЗСТАН» ААК</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</si>
  <si>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</si>
  <si>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</si>
  <si>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</si>
  <si>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</si>
  <si>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1.</t>
  </si>
  <si>
    <t>-</t>
  </si>
  <si>
    <t>Акциялардын 5 жана андан көп пайыздарына ээлик кылган Банктын акционерлери (катышуучулары)</t>
  </si>
  <si>
    <t xml:space="preserve">№ </t>
  </si>
  <si>
    <t xml:space="preserve">Юридикалык жактын толук же кыскартылган фирмалык аталышы, юридикалык жана иш жүзүндөгү дарегин көрсөтүү менен/жеке жактын ФАА, жарандыгын көрсөтүү менен
</t>
  </si>
  <si>
    <t xml:space="preserve">Акционерге (катышуучуга) таандык болгон банктын акциялары (үлүшү) 
(банктын добуш берүүчү акцияларынын жалпы санынын пайызы) 
</t>
  </si>
  <si>
    <t xml:space="preserve">Банктын башкаруу органдары кабыл ала турган чечимдерге 
олуттуу (тике же кыйыр) таасир бере турган адамдар 
</t>
  </si>
  <si>
    <t xml:space="preserve">Банктын акционерлери (катышуучулары) менен банктын башкаруу органдары кабыл ала турган чечимдерге кыйыр түрдө
(үчүнчү жактар аркылуу) олуттуу таасир бере турган адамдардын ортосундагы өз ара байланыштар 
</t>
  </si>
  <si>
    <t>Бабанова Ая Токтогуловна Кыргызстандын жараны</t>
  </si>
  <si>
    <t xml:space="preserve">  </t>
  </si>
  <si>
    <t>Башкарма Төрагасы   Илебаев Н.Э.</t>
  </si>
  <si>
    <t xml:space="preserve">            </t>
  </si>
  <si>
    <t>Башкы бухгалтер      Дженбаева Э.Т.</t>
  </si>
  <si>
    <t>2018-жылдын 31-мартка</t>
  </si>
  <si>
    <t>Кошумча төлөнгөн капитал</t>
  </si>
  <si>
    <t>Левераж (К2.3)</t>
  </si>
  <si>
    <t xml:space="preserve">4. Банктын башкаруу органдарынын мүчөлөрүнүн тизмесине өзгөртүүлөр болгон жок;
</t>
  </si>
  <si>
    <t>экономикалык нормативдердин сакталышы тууралуу</t>
  </si>
  <si>
    <t>МААЛЫМАТ</t>
  </si>
  <si>
    <t>"Коммерциялык банк КЫРГЫЗСТАН" ААК</t>
  </si>
  <si>
    <t>Экономикалык нормативдердин аталышы жана банк капиталынын кошумча запасын колдоо                            ("Капитал буфери" көрсөткүчү )</t>
  </si>
  <si>
    <t xml:space="preserve"> Нормативдин белгиленген мааниси</t>
  </si>
  <si>
    <t>Нормативдин иш жүзүндөгү мааниси</t>
  </si>
  <si>
    <t>Банк менен байланышы жок бир зайымчыга карата тобокелдиктин максималдуу өлчөмү (К1.1)</t>
  </si>
  <si>
    <t>Банк менен байланышы бар бир зайымчыга карата тобокелдиктин максималдуу өлчөмү (К1.2)</t>
  </si>
  <si>
    <t>Банкка банк менен байланышы жок банктар аралык жайгаштыруулар боюнча тобкелдиктин максималдуу өлчөмү (К1.3)</t>
  </si>
  <si>
    <t xml:space="preserve"> Банктын аффилирленген жагы болуп саналган башка банкка банктар аралык жайгаштыруу боюнча тобокелдиктин максималдуу өлчөмү  (К1.4)</t>
  </si>
  <si>
    <t>Кошунду капиталдын шайкештик коэффициенти (К2.1)</t>
  </si>
  <si>
    <t>Биринчи деңгээлдеги капиталдын шайкештик коэфициенти (К2.2)</t>
  </si>
  <si>
    <t>Банктын ликвиддүүлүгүнүн нормативи (К3.1)</t>
  </si>
  <si>
    <t>Узун ачык валюта позицияларынын кошунду чоңдугун бузуу күндөрүнүн саны (К4.2)</t>
  </si>
  <si>
    <t>Кыска ачык валюта позицияларынын кошунду чоңдугун бузуу күндөрүнүн саны  (К4.3)</t>
  </si>
  <si>
    <t>Банк капиталынын кошумча запасы ("Капитал буфери" көрсөткүчү)</t>
  </si>
  <si>
    <t>20%дан ашык эмес</t>
  </si>
  <si>
    <t>15%дан ашык эмес</t>
  </si>
  <si>
    <t>30%дан ашык эмес</t>
  </si>
  <si>
    <t>12%дан кем эмес</t>
  </si>
  <si>
    <t>6%дан кем эмес</t>
  </si>
  <si>
    <t>8%дан кем эмес</t>
  </si>
  <si>
    <t xml:space="preserve"> 45%дан кем эмес</t>
  </si>
  <si>
    <t xml:space="preserve"> 20%дан ашык эмес</t>
  </si>
  <si>
    <t>декабрь 2018 г.</t>
  </si>
  <si>
    <t>За минусом резерва под обесценение</t>
  </si>
  <si>
    <t>Итого счета "ностро" в коммерческих банках</t>
  </si>
  <si>
    <t>Операции по обратному РЕПО-соглашению</t>
  </si>
  <si>
    <t xml:space="preserve">Дивиденды от вложений в акции   </t>
  </si>
  <si>
    <t>7. Банктын шайлоо башкаруу органдарында, банктын капиталынын, ошондой эле анын туунду жана көз карандуу компанияларда  жактардын катышуу өлчөмүндө өзгөрүүлөр  - болгон жок;</t>
  </si>
  <si>
    <t>8. Банктын уставдык капиталынын 20 жана андан ашык пайызына ээлик кылган юридикалык жактардын тизмесинде өзгөрүүлөр – болгон жок;</t>
  </si>
  <si>
    <t>9. Акциялардын (үлүштөрдүн) 5 жана андан ашык пайызынын ээлеринин тизмесинде, ошондой эле акциялардын (үлүштөрдүн) 5 жана андан ашык пайызынын ээлеринин үлүштөрүндө өзгөрүүлөр – болгон жок;</t>
  </si>
  <si>
    <t>10. Банктын реестринде анын добуш берүүчү акцияларынын (үлүштөрүнүн, пайларынын) 5 пайыздан ашыгына ээлик кылуучу – пайда болгон жок;</t>
  </si>
  <si>
    <t>11. Өлчөмү же мүлктүн баасы бүтүм түзүлгөн күнгө карата Банктын активдеринин 10 жана андан ашык пайызын түзгөн Банктын бир жолку бүтүмдөрү – болгон жок;</t>
  </si>
  <si>
    <t>12. Банктын активдеринин баасын бир жолу 10 пайыздан ашык көбөйтүүгө же азайтууга алып келген фактылар – болгон жок;</t>
  </si>
  <si>
    <t>13. Банктын таза кирешесин же таза чыгымдарын бир жолу 10 пайыздан ашык көбөйтүүгө же азайтууга алып келген фактылар – болгон жок;</t>
  </si>
  <si>
    <t>14. Банкты, анын туунду жана көз карандысыз коомдорун кайра уюштуруу – болгон жок;</t>
  </si>
  <si>
    <t>15. Баалуу кагаздар боюнча эсептелген жана (же) төлөнө турган (төлөнгөн) кирешелер – болгон жок;</t>
  </si>
  <si>
    <t>16. Отчеттук кварталда акционерлердин жалпы жыйындарынын чечимдери – болгон жок;</t>
  </si>
  <si>
    <t>17. Банктын баалуу кагаздарын төлөө (жабуу) – болгон жок;</t>
  </si>
  <si>
    <t>18. Баалуу кагаздар рыногун жөнгө салуу боюнча ыйгарым укуктуу мамлекеттик органдын ченемдик укуктук актыларында каралган башка окуялар (фактылар) – болгон жок;</t>
  </si>
  <si>
    <t>19. Банктын башкаруу органдары кабыл ала турган чечимдерге олуттуу (тике же кыйыр) таасир бере турган адамдардын тизмеси финансылык отчеттуулуктун 2-тиркемесинде көрсөтүлдү;</t>
  </si>
  <si>
    <t>20. Банктардын тобунун башкы компаниясынын башкаруу органдары кабыл ала турган чечимдерге олуттуу (тике же кыйыр) таасир бере турган адамдардын тизмеси – Банкта мындай тизме жок;</t>
  </si>
  <si>
    <t>21. Банктардын тобунун туунду компанияларынын башкаруу органдары кабыл ала турган чечимдерге олуттуу (тике же кыйыр) таасир бере турган  туунду компаниялар, алардын акционерлери жана кызмат адамдары жөнүндө маалыматтар – Банкта мындай маалыматтар жок;</t>
  </si>
  <si>
    <t xml:space="preserve">22. Банктардын тобунун көз каранды компанияларынын башкаруу органдары кабыл ала турган чечимдерге олуттуу (тике же кыйыр) таасир бере турган  көз каранды компаниялар, алардын акционерлери жана кызмат адамдары жөнүндө маалыматтар – Банкта мындай маалыматтар жок; </t>
  </si>
  <si>
    <t xml:space="preserve">23. Банктардын тобунун түзүмү жөнүндө маалыматтар – жок. </t>
  </si>
  <si>
    <t>18%ден кем эмес</t>
  </si>
  <si>
    <t xml:space="preserve">ОАО "КЫРГЫЗСТАН Коммерциялык банктын" 2019-жылдын 31-мартка карата финансылык абал жөнүндө отчет  </t>
  </si>
  <si>
    <t>март 2019 г.</t>
  </si>
  <si>
    <t>март  2018 г.</t>
  </si>
  <si>
    <t>ОАО "КЫРГЫЗСТАН Коммерциялык банктын" 2019-жылдын 31-мартка карата  жалпы киреше отчету</t>
  </si>
  <si>
    <t>Март 2019 г.</t>
  </si>
  <si>
    <t>Март 2018 г.</t>
  </si>
  <si>
    <t>2019-жылдын 31-мартка карата акча каражаттарынын жылышы жөнүндө отчет</t>
  </si>
  <si>
    <t>I - квартал  2019 ж.</t>
  </si>
  <si>
    <t>I - квартал  2018 ж.</t>
  </si>
  <si>
    <t>Операции по обратному РЕПО</t>
  </si>
  <si>
    <t>2019-жылдын 31-мартка карата капиталдын өзгөрүшү жөнүндө отчет</t>
  </si>
  <si>
    <t xml:space="preserve">2017-жылдын 31-декабрга </t>
  </si>
  <si>
    <t>2018-жылдын 31-декабрга</t>
  </si>
  <si>
    <t>2019-жылдын 31-мартка</t>
  </si>
  <si>
    <r>
      <rPr>
        <i/>
        <sz val="11"/>
        <rFont val="Arial"/>
        <family val="2"/>
      </rPr>
      <t>01.04.2019 ж. карата абал</t>
    </r>
    <r>
      <rPr>
        <sz val="10"/>
        <rFont val="Arial"/>
        <family val="0"/>
      </rPr>
      <t>.</t>
    </r>
  </si>
  <si>
    <t xml:space="preserve"> 2019-жылдын I - квартал аралыгындагы</t>
  </si>
  <si>
    <t>2019-жылдын 01-апрельге карата абал боюнча</t>
  </si>
  <si>
    <t>2019-жылдын 01-апрелине абал боюнча финансы-чарба иштерине тиешеси бар жана милдеттүү түрдө ачыкка чыгарууга тийиш болгон олуттуу фактылар.</t>
  </si>
  <si>
    <t>6. Баалуу кагаздар рыногун жөнгө салуу боюнча ыйгарым укуктуу мамлекеттик органдын ченемдик укуктук актылары менен каралган башка окуялар (маалыматтар) - жок</t>
  </si>
  <si>
    <t>миң сом)</t>
  </si>
  <si>
    <t xml:space="preserve">5.Банк Башкармалыгынын курамында өзгөрүүлөр болгон жок;
       2019-жылдын 29-мартында Банк акционерлеринин жыл сайын өтүүчү жалпы жыйыны болуп өттү,   өтүү формасы – жалпы катышуу, акционерлердин жылдык жалпы жыйынындагы добуш берүүнүн жыйынтыктары боюнча төмөнкү чечимдер кабыл алынды:
1. Эсептөө комиссиясынын 3 адамдан турган курамын бекитилсин.                                                                                           2. "Коммерциялык банк КЫРГЫЗСТАН" ААКтын  Директорлор Кеңешинин отчетун бекитилсин.                                                                                         3. 2018 ж. "Коммерциялык банк КЫРГЫЗСТАН" ААК иш-каржы планын жана жылдык жыйынтыгы аткарылышы жөнүндө отчетту бекитүү тууралуу (жылдык баланс, пайдалар жана чыгымдар, ж.б .)                                                       4. 2018 ж. ААК "Коммерческий банк Кыргызстан" тышкы аудиторлордун  текшерүүсү  бекитилсин.                              5. "Коммерциялык банк КЫРГЫЗСТАН" ААК 2019 жылга финансылык планы бекетилсин                                           6.“Коммерциялык банк КЫРГЫЗСТАН” ААКтын  жүгүртүүдөгү акцияларынын саны жоюу жолу менен азайтылсын. Анын себеби 2018 жылдын 6 июлунда банк акционерлеринин жылдык жалпы жыйынынын чечими менен кабыл алынган сандан аз көлөмдө жайгаштырылышы болуп саналат.                                                                     
7.2019-жылга үлүштүк кирешенин көлөмү, төлөө тартиби жана түрү бекитилген жок
8.“Жүгүртүүдөгү акциялардын санын көбөйтүү тууралуу. Акцияларды чыгаруу жана жайгаштыруу тартиби, бекитилген жок
9. "Коммерциялык банк КЫРГЫЗСТАН" ААКтын Шариат Кенеши шайлансын.
10. "Коммерциялык банк КЫРГЫЗСТАН" ААКтын Шариат Кенешинин Төрагасы шайлансын.
11. "Коммерциялык банк КЫРГЫЗСТАН" ААКтын  Шарият Башкармасынын мүчөлөрүнө эмгек акы көлөмү бекитилсин
12.  2019-жылга ААК "Коммерциялык банк КЫРГЫЗСТАН" иш жүргүзүү тууралу аудит жүргүзүү үчүн тышкы аудиторду ЖЧК "Ernst &amp; Жаш" шайлансын жана тышкы аудитордун эмгек акы көлөмү бекитилсин
13.  “Коммерциялык банк КЫРГЫЗСТАН” ААКтын  жаңы редакциядагы Уставы бекитилсин жана Кыргыз Республикасынын сот органдарында мамлекеттик каттоого кайрадан алынсын.
14. “Коммерциялык банк КЫРГЫЗСТАН” ААКтын  жаңы редакциядагы Директорлор Кеңешинин жобосу бекитилсин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</si>
</sst>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сом&quot;;\-#,##0&quot;сом&quot;"/>
    <numFmt numFmtId="165" formatCode="#,##0&quot;сом&quot;;[Red]\-#,##0&quot;сом&quot;"/>
    <numFmt numFmtId="166" formatCode="#,##0.00&quot;сом&quot;;\-#,##0.00&quot;сом&quot;"/>
    <numFmt numFmtId="167" formatCode="#,##0.00&quot;сом&quot;;[Red]\-#,##0.00&quot;сом&quot;"/>
    <numFmt numFmtId="168" formatCode="_-* #,##0&quot;сом&quot;_-;\-* #,##0&quot;сом&quot;_-;_-* &quot;-&quot;&quot;сом&quot;_-;_-@_-"/>
    <numFmt numFmtId="169" formatCode="_-* #,##0_с_о_м_-;\-* #,##0_с_о_м_-;_-* &quot;-&quot;_с_о_м_-;_-@_-"/>
    <numFmt numFmtId="170" formatCode="_-* #,##0.00&quot;сом&quot;_-;\-* #,##0.00&quot;сом&quot;_-;_-* &quot;-&quot;??&quot;сом&quot;_-;_-@_-"/>
    <numFmt numFmtId="171" formatCode="_-* #,##0.00_с_о_м_-;\-* #,##0.00_с_о_м_-;_-* &quot;-&quot;??_с_о_м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 #,##0.00_ ;_ * \-#,##0.00_ ;_ * &quot;-&quot;??_ ;_ @_ "/>
    <numFmt numFmtId="182" formatCode="mmmm\ yyyy"/>
    <numFmt numFmtId="183" formatCode="#,##0.00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s>
  <fonts count="59">
    <font>
      <sz val="10"/>
      <name val="Arial"/>
      <family val="0"/>
    </font>
    <font>
      <sz val="10"/>
      <name val="Times New Roman"/>
      <family val="1"/>
    </font>
    <font>
      <sz val="10"/>
      <name val="Arial Cyr"/>
      <family val="0"/>
    </font>
    <font>
      <sz val="11"/>
      <color indexed="8"/>
      <name val="Calibri"/>
      <family val="2"/>
    </font>
    <font>
      <sz val="10"/>
      <color indexed="63"/>
      <name val="Helv"/>
      <family val="0"/>
    </font>
    <font>
      <b/>
      <sz val="11"/>
      <color indexed="8"/>
      <name val="Arial"/>
      <family val="2"/>
    </font>
    <font>
      <sz val="11"/>
      <color indexed="8"/>
      <name val="Arial"/>
      <family val="2"/>
    </font>
    <font>
      <sz val="11"/>
      <name val="Arial"/>
      <family val="2"/>
    </font>
    <font>
      <b/>
      <sz val="11"/>
      <name val="Arial"/>
      <family val="2"/>
    </font>
    <font>
      <sz val="9"/>
      <color indexed="8"/>
      <name val="Arial"/>
      <family val="2"/>
    </font>
    <font>
      <b/>
      <sz val="10"/>
      <name val="Arial"/>
      <family val="2"/>
    </font>
    <font>
      <sz val="10"/>
      <color indexed="8"/>
      <name val="Arial"/>
      <family val="2"/>
    </font>
    <font>
      <b/>
      <sz val="11"/>
      <name val="Times New Roman"/>
      <family val="1"/>
    </font>
    <font>
      <b/>
      <sz val="9"/>
      <name val="Arial"/>
      <family val="2"/>
    </font>
    <font>
      <b/>
      <sz val="11"/>
      <name val="Arial Cyr"/>
      <family val="2"/>
    </font>
    <font>
      <sz val="9"/>
      <name val="Arial"/>
      <family val="2"/>
    </font>
    <font>
      <b/>
      <sz val="12"/>
      <name val="Times New Roman"/>
      <family val="1"/>
    </font>
    <font>
      <sz val="12"/>
      <name val="Arial"/>
      <family val="2"/>
    </font>
    <font>
      <sz val="14"/>
      <color indexed="8"/>
      <name val="Arial"/>
      <family val="2"/>
    </font>
    <font>
      <sz val="12"/>
      <name val="Times New Roman"/>
      <family val="1"/>
    </font>
    <font>
      <i/>
      <sz val="12"/>
      <name val="Times New Roman"/>
      <family val="1"/>
    </font>
    <font>
      <i/>
      <sz val="11"/>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right/>
      <top style="thin"/>
      <bottom style="double"/>
    </border>
    <border>
      <left/>
      <right/>
      <top style="thin"/>
      <bottom style="thin"/>
    </border>
    <border>
      <left/>
      <right/>
      <top/>
      <bottom style="thin"/>
    </border>
    <border>
      <left style="medium"/>
      <right/>
      <top style="medium"/>
      <bottom/>
    </border>
    <border>
      <left style="medium"/>
      <right style="medium"/>
      <top style="medium"/>
      <bottom/>
    </border>
    <border>
      <left style="thin"/>
      <right>
        <color indexed="63"/>
      </right>
      <top style="thin"/>
      <bottom style="thin"/>
    </border>
    <border>
      <left style="thin"/>
      <right style="thin"/>
      <top style="thin"/>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right style="thin"/>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81" fontId="1" fillId="0" borderId="0" applyFont="0" applyFill="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221">
    <xf numFmtId="0" fontId="0" fillId="0" borderId="0" xfId="0" applyAlignment="1">
      <alignment/>
    </xf>
    <xf numFmtId="0" fontId="7" fillId="0" borderId="0" xfId="41" applyFont="1" applyFill="1" applyBorder="1" applyAlignment="1">
      <alignment horizontal="center" wrapText="1"/>
      <protection/>
    </xf>
    <xf numFmtId="49" fontId="8" fillId="0" borderId="0" xfId="41" applyNumberFormat="1" applyFont="1" applyFill="1" applyBorder="1" applyAlignment="1">
      <alignment horizontal="center" vertical="center" wrapText="1"/>
      <protection/>
    </xf>
    <xf numFmtId="0" fontId="7" fillId="0" borderId="0" xfId="41" applyFont="1" applyFill="1" applyBorder="1" applyAlignment="1">
      <alignment/>
      <protection/>
    </xf>
    <xf numFmtId="14" fontId="8" fillId="0" borderId="10" xfId="41" applyNumberFormat="1" applyFont="1" applyFill="1" applyBorder="1" applyAlignment="1">
      <alignment horizontal="center"/>
      <protection/>
    </xf>
    <xf numFmtId="0" fontId="8" fillId="0" borderId="0" xfId="40" applyFont="1" applyFill="1" applyBorder="1">
      <alignment/>
      <protection/>
    </xf>
    <xf numFmtId="0" fontId="7" fillId="0" borderId="0" xfId="42" applyFont="1" applyFill="1" applyBorder="1" applyAlignment="1">
      <alignment/>
      <protection/>
    </xf>
    <xf numFmtId="0" fontId="7" fillId="0" borderId="0" xfId="42" applyFont="1" applyFill="1" applyBorder="1" applyAlignment="1">
      <alignment wrapText="1"/>
      <protection/>
    </xf>
    <xf numFmtId="49" fontId="7" fillId="0" borderId="0" xfId="43" applyNumberFormat="1" applyFont="1" applyFill="1" applyAlignment="1">
      <alignment horizontal="left" vertical="justify" wrapText="1"/>
      <protection/>
    </xf>
    <xf numFmtId="0" fontId="7" fillId="0" borderId="0" xfId="0" applyFont="1" applyFill="1" applyAlignment="1">
      <alignment/>
    </xf>
    <xf numFmtId="0" fontId="6" fillId="0" borderId="0" xfId="0" applyFont="1" applyFill="1" applyBorder="1" applyAlignment="1">
      <alignment/>
    </xf>
    <xf numFmtId="0" fontId="7" fillId="0" borderId="0" xfId="41" applyFont="1" applyFill="1" applyBorder="1" applyAlignment="1">
      <alignment wrapText="1"/>
      <protection/>
    </xf>
    <xf numFmtId="14" fontId="8" fillId="0" borderId="0" xfId="41" applyNumberFormat="1" applyFont="1" applyFill="1" applyBorder="1" applyAlignment="1">
      <alignment horizontal="center"/>
      <protection/>
    </xf>
    <xf numFmtId="0" fontId="7" fillId="0" borderId="0" xfId="41" applyFont="1" applyFill="1" applyBorder="1" applyAlignment="1">
      <alignment horizontal="left" wrapText="1"/>
      <protection/>
    </xf>
    <xf numFmtId="177" fontId="8" fillId="0" borderId="0" xfId="34" applyNumberFormat="1" applyFont="1" applyFill="1" applyBorder="1" applyAlignment="1">
      <alignment/>
    </xf>
    <xf numFmtId="177" fontId="7" fillId="0" borderId="0" xfId="34" applyNumberFormat="1" applyFont="1" applyFill="1" applyBorder="1" applyAlignment="1">
      <alignment horizontal="left"/>
    </xf>
    <xf numFmtId="177" fontId="8" fillId="0" borderId="0" xfId="42" applyNumberFormat="1" applyFont="1" applyFill="1" applyBorder="1" applyAlignment="1">
      <alignment horizontal="right"/>
      <protection/>
    </xf>
    <xf numFmtId="180" fontId="9" fillId="0" borderId="0" xfId="0" applyNumberFormat="1" applyFont="1" applyFill="1" applyAlignment="1">
      <alignment/>
    </xf>
    <xf numFmtId="0" fontId="9" fillId="0" borderId="0" xfId="0" applyFont="1" applyFill="1" applyAlignment="1">
      <alignment/>
    </xf>
    <xf numFmtId="0" fontId="0" fillId="0" borderId="0" xfId="41" applyFont="1" applyFill="1" applyBorder="1" applyAlignment="1">
      <alignment/>
      <protection/>
    </xf>
    <xf numFmtId="180" fontId="10" fillId="0" borderId="0" xfId="70" applyNumberFormat="1" applyFont="1" applyFill="1" applyBorder="1" applyAlignment="1">
      <alignment/>
    </xf>
    <xf numFmtId="180" fontId="57" fillId="0" borderId="0" xfId="42" applyNumberFormat="1" applyFont="1" applyFill="1" applyAlignment="1">
      <alignment horizontal="right"/>
      <protection/>
    </xf>
    <xf numFmtId="0" fontId="11" fillId="0" borderId="0" xfId="0" applyFont="1" applyFill="1" applyAlignment="1">
      <alignment/>
    </xf>
    <xf numFmtId="180" fontId="5" fillId="0" borderId="0" xfId="0" applyNumberFormat="1" applyFont="1" applyFill="1" applyBorder="1" applyAlignment="1">
      <alignment/>
    </xf>
    <xf numFmtId="0" fontId="6" fillId="0" borderId="0" xfId="0" applyFont="1" applyFill="1" applyAlignment="1">
      <alignment/>
    </xf>
    <xf numFmtId="0" fontId="8" fillId="0" borderId="0" xfId="40" applyFont="1" applyFill="1">
      <alignment/>
      <protection/>
    </xf>
    <xf numFmtId="180" fontId="6" fillId="0" borderId="0" xfId="0" applyNumberFormat="1" applyFont="1" applyFill="1" applyAlignment="1">
      <alignment/>
    </xf>
    <xf numFmtId="0" fontId="5" fillId="0" borderId="0" xfId="0" applyFont="1" applyFill="1" applyAlignment="1">
      <alignment/>
    </xf>
    <xf numFmtId="180" fontId="6" fillId="0" borderId="0" xfId="0" applyNumberFormat="1" applyFont="1" applyFill="1" applyBorder="1" applyAlignment="1">
      <alignment/>
    </xf>
    <xf numFmtId="180" fontId="5" fillId="0" borderId="0" xfId="0" applyNumberFormat="1" applyFont="1" applyFill="1" applyBorder="1" applyAlignment="1">
      <alignment horizontal="center" vertical="center"/>
    </xf>
    <xf numFmtId="0" fontId="8" fillId="0" borderId="0" xfId="41" applyFont="1" applyFill="1" applyBorder="1" applyAlignment="1">
      <alignment horizontal="left" wrapText="1"/>
      <protection/>
    </xf>
    <xf numFmtId="0" fontId="7" fillId="0" borderId="0" xfId="41" applyFont="1" applyFill="1" applyBorder="1" applyAlignment="1">
      <alignment horizontal="left"/>
      <protection/>
    </xf>
    <xf numFmtId="0" fontId="8" fillId="0" borderId="0" xfId="41" applyFont="1" applyFill="1" applyBorder="1" applyAlignment="1">
      <alignment horizontal="left"/>
      <protection/>
    </xf>
    <xf numFmtId="0" fontId="7" fillId="0" borderId="0" xfId="41" applyFont="1" applyFill="1" applyBorder="1" applyAlignment="1">
      <alignment horizontal="left" vertical="center" wrapText="1"/>
      <protection/>
    </xf>
    <xf numFmtId="0" fontId="7" fillId="0" borderId="0" xfId="41" applyFont="1" applyFill="1" applyBorder="1" applyAlignment="1">
      <alignment vertical="center" wrapText="1"/>
      <protection/>
    </xf>
    <xf numFmtId="0" fontId="7" fillId="0" borderId="0" xfId="42" applyFont="1" applyFill="1" applyBorder="1" applyAlignment="1">
      <alignment vertical="center" wrapText="1"/>
      <protection/>
    </xf>
    <xf numFmtId="180" fontId="7" fillId="0" borderId="0" xfId="42" applyNumberFormat="1" applyFont="1" applyFill="1" applyBorder="1" applyAlignment="1">
      <alignment horizontal="right"/>
      <protection/>
    </xf>
    <xf numFmtId="180" fontId="57" fillId="0" borderId="0" xfId="0" applyNumberFormat="1" applyFont="1" applyFill="1" applyBorder="1" applyAlignment="1">
      <alignment/>
    </xf>
    <xf numFmtId="49" fontId="8" fillId="0" borderId="0" xfId="41" applyNumberFormat="1" applyFont="1" applyFill="1" applyBorder="1" applyAlignment="1">
      <alignment horizontal="center" vertical="center"/>
      <protection/>
    </xf>
    <xf numFmtId="0" fontId="8" fillId="0" borderId="0" xfId="41" applyFont="1" applyBorder="1" applyAlignment="1">
      <alignment horizontal="left" wrapText="1"/>
      <protection/>
    </xf>
    <xf numFmtId="0" fontId="11" fillId="0" borderId="0" xfId="0" applyFont="1" applyAlignment="1">
      <alignment/>
    </xf>
    <xf numFmtId="0" fontId="13" fillId="0" borderId="11" xfId="35" applyFont="1" applyBorder="1" applyAlignment="1">
      <alignment/>
      <protection/>
    </xf>
    <xf numFmtId="0" fontId="14" fillId="0" borderId="11" xfId="0" applyFont="1" applyBorder="1" applyAlignment="1">
      <alignment horizontal="center" wrapText="1"/>
    </xf>
    <xf numFmtId="182" fontId="14" fillId="0" borderId="11" xfId="0" applyNumberFormat="1" applyFont="1" applyBorder="1" applyAlignment="1">
      <alignment horizontal="center" wrapText="1"/>
    </xf>
    <xf numFmtId="3" fontId="57" fillId="0" borderId="0" xfId="33" applyNumberFormat="1" applyFont="1" applyFill="1" applyAlignment="1">
      <alignment horizontal="right"/>
    </xf>
    <xf numFmtId="3" fontId="58" fillId="0" borderId="0" xfId="42" applyNumberFormat="1" applyFont="1" applyFill="1" applyAlignment="1">
      <alignment horizontal="right"/>
      <protection/>
    </xf>
    <xf numFmtId="3" fontId="58" fillId="0" borderId="0" xfId="33" applyNumberFormat="1" applyFont="1" applyFill="1" applyAlignment="1">
      <alignment horizontal="right"/>
    </xf>
    <xf numFmtId="3" fontId="57" fillId="0" borderId="0" xfId="42" applyNumberFormat="1" applyFont="1" applyFill="1" applyAlignment="1">
      <alignment horizontal="right"/>
      <protection/>
    </xf>
    <xf numFmtId="3" fontId="6" fillId="0" borderId="0" xfId="0" applyNumberFormat="1" applyFont="1" applyFill="1" applyAlignment="1">
      <alignment horizontal="right"/>
    </xf>
    <xf numFmtId="3" fontId="58" fillId="0" borderId="12" xfId="34" applyNumberFormat="1" applyFont="1" applyFill="1" applyBorder="1" applyAlignment="1">
      <alignment horizontal="right"/>
    </xf>
    <xf numFmtId="3" fontId="58" fillId="0" borderId="0" xfId="34" applyNumberFormat="1" applyFont="1" applyFill="1" applyBorder="1" applyAlignment="1">
      <alignment horizontal="right"/>
    </xf>
    <xf numFmtId="3" fontId="57" fillId="0" borderId="0" xfId="34" applyNumberFormat="1" applyFont="1" applyFill="1" applyBorder="1" applyAlignment="1">
      <alignment horizontal="right"/>
    </xf>
    <xf numFmtId="3" fontId="57" fillId="0" borderId="0" xfId="70" applyNumberFormat="1" applyFont="1" applyFill="1" applyAlignment="1">
      <alignment horizontal="right"/>
    </xf>
    <xf numFmtId="3" fontId="58" fillId="0" borderId="13" xfId="34" applyNumberFormat="1" applyFont="1" applyFill="1" applyBorder="1" applyAlignment="1">
      <alignment horizontal="right"/>
    </xf>
    <xf numFmtId="3" fontId="57" fillId="0" borderId="14" xfId="33" applyNumberFormat="1" applyFont="1" applyFill="1" applyBorder="1" applyAlignment="1">
      <alignment horizontal="right"/>
    </xf>
    <xf numFmtId="3" fontId="7" fillId="0" borderId="0" xfId="42" applyNumberFormat="1" applyFont="1" applyFill="1" applyBorder="1" applyAlignment="1">
      <alignment horizontal="right"/>
      <protection/>
    </xf>
    <xf numFmtId="3" fontId="8" fillId="0" borderId="0" xfId="34" applyNumberFormat="1" applyFont="1" applyFill="1" applyBorder="1" applyAlignment="1">
      <alignment horizontal="right"/>
    </xf>
    <xf numFmtId="3" fontId="8" fillId="0" borderId="12" xfId="34" applyNumberFormat="1" applyFont="1" applyFill="1" applyBorder="1" applyAlignment="1">
      <alignment horizontal="right"/>
    </xf>
    <xf numFmtId="0" fontId="8" fillId="0" borderId="0" xfId="41" applyFont="1" applyFill="1" applyBorder="1" applyAlignment="1">
      <alignment horizontal="left" vertical="center" wrapText="1"/>
      <protection/>
    </xf>
    <xf numFmtId="49" fontId="7" fillId="0" borderId="0" xfId="41" applyNumberFormat="1" applyFont="1" applyFill="1" applyBorder="1" applyAlignment="1">
      <alignment horizontal="left" wrapText="1"/>
      <protection/>
    </xf>
    <xf numFmtId="0" fontId="7" fillId="33" borderId="0" xfId="40" applyFont="1" applyFill="1" applyAlignment="1">
      <alignment wrapText="1"/>
      <protection/>
    </xf>
    <xf numFmtId="0" fontId="8" fillId="0" borderId="0" xfId="40" applyFont="1" applyFill="1" applyBorder="1" applyAlignment="1">
      <alignment wrapText="1"/>
      <protection/>
    </xf>
    <xf numFmtId="37" fontId="57" fillId="0" borderId="0" xfId="33" applyNumberFormat="1" applyFont="1" applyFill="1" applyBorder="1" applyAlignment="1">
      <alignment/>
    </xf>
    <xf numFmtId="180" fontId="7" fillId="0" borderId="0" xfId="42" applyNumberFormat="1" applyFont="1" applyFill="1" applyAlignment="1">
      <alignment vertical="center"/>
      <protection/>
    </xf>
    <xf numFmtId="180" fontId="57" fillId="0" borderId="0" xfId="42" applyNumberFormat="1" applyFont="1" applyFill="1" applyAlignment="1">
      <alignment vertical="center"/>
      <protection/>
    </xf>
    <xf numFmtId="180" fontId="58" fillId="0" borderId="0" xfId="42" applyNumberFormat="1" applyFont="1" applyFill="1" applyAlignment="1">
      <alignment vertical="center"/>
      <protection/>
    </xf>
    <xf numFmtId="180" fontId="8" fillId="0" borderId="13" xfId="70" applyNumberFormat="1" applyFont="1" applyFill="1" applyBorder="1" applyAlignment="1">
      <alignment vertical="center"/>
    </xf>
    <xf numFmtId="0" fontId="18" fillId="0" borderId="0" xfId="0" applyFont="1" applyFill="1" applyAlignment="1">
      <alignment/>
    </xf>
    <xf numFmtId="0" fontId="7" fillId="0" borderId="0" xfId="41" applyFont="1" applyFill="1" applyBorder="1" applyAlignment="1">
      <alignment vertical="center"/>
      <protection/>
    </xf>
    <xf numFmtId="180" fontId="58" fillId="0" borderId="0" xfId="70" applyNumberFormat="1" applyFont="1" applyFill="1" applyBorder="1" applyAlignment="1">
      <alignment vertical="center"/>
    </xf>
    <xf numFmtId="0" fontId="57" fillId="0" borderId="0" xfId="41" applyFont="1" applyFill="1" applyBorder="1" applyAlignment="1">
      <alignment vertical="center"/>
      <protection/>
    </xf>
    <xf numFmtId="180" fontId="57" fillId="0" borderId="0" xfId="42" applyNumberFormat="1" applyFont="1" applyFill="1" applyAlignment="1">
      <alignment vertical="center" wrapText="1"/>
      <protection/>
    </xf>
    <xf numFmtId="180" fontId="57" fillId="0" borderId="0" xfId="42" applyNumberFormat="1" applyFont="1" applyFill="1" applyBorder="1" applyAlignment="1">
      <alignment vertical="center"/>
      <protection/>
    </xf>
    <xf numFmtId="180" fontId="8" fillId="0" borderId="12" xfId="70" applyNumberFormat="1" applyFont="1" applyFill="1" applyBorder="1" applyAlignment="1">
      <alignment vertical="center"/>
    </xf>
    <xf numFmtId="180" fontId="8" fillId="0" borderId="0" xfId="70" applyNumberFormat="1" applyFont="1" applyFill="1" applyBorder="1" applyAlignment="1">
      <alignment vertical="center"/>
    </xf>
    <xf numFmtId="180" fontId="7" fillId="0" borderId="0" xfId="70" applyNumberFormat="1" applyFont="1" applyFill="1" applyBorder="1" applyAlignment="1">
      <alignment vertical="center"/>
    </xf>
    <xf numFmtId="180" fontId="5" fillId="0" borderId="12" xfId="0" applyNumberFormat="1" applyFont="1" applyFill="1" applyBorder="1" applyAlignment="1">
      <alignment vertical="center"/>
    </xf>
    <xf numFmtId="180" fontId="5" fillId="0" borderId="0" xfId="0" applyNumberFormat="1" applyFont="1" applyFill="1" applyBorder="1" applyAlignment="1">
      <alignment vertical="center"/>
    </xf>
    <xf numFmtId="184" fontId="8" fillId="0" borderId="0" xfId="70" applyNumberFormat="1" applyFont="1" applyFill="1" applyBorder="1" applyAlignment="1">
      <alignment/>
    </xf>
    <xf numFmtId="0" fontId="8" fillId="0" borderId="0" xfId="0" applyFont="1" applyFill="1" applyAlignment="1">
      <alignment/>
    </xf>
    <xf numFmtId="0" fontId="7" fillId="0" borderId="0" xfId="40" applyFont="1" applyFill="1">
      <alignment/>
      <protection/>
    </xf>
    <xf numFmtId="0" fontId="15" fillId="0" borderId="0" xfId="41" applyFont="1" applyFill="1" applyBorder="1" applyAlignment="1">
      <alignment horizontal="left" vertical="center" wrapText="1"/>
      <protection/>
    </xf>
    <xf numFmtId="0" fontId="13" fillId="0" borderId="0" xfId="35" applyFont="1" applyBorder="1" applyAlignment="1">
      <alignment vertical="top"/>
      <protection/>
    </xf>
    <xf numFmtId="0" fontId="15" fillId="0" borderId="0" xfId="35" applyFont="1" applyBorder="1" applyAlignment="1">
      <alignment horizontal="left" vertical="top"/>
      <protection/>
    </xf>
    <xf numFmtId="0" fontId="15" fillId="0" borderId="0" xfId="35" applyFont="1" applyBorder="1" applyAlignment="1">
      <alignment horizontal="left" vertical="top" wrapText="1"/>
      <protection/>
    </xf>
    <xf numFmtId="0" fontId="13" fillId="0" borderId="0" xfId="35" applyFont="1" applyBorder="1" applyAlignment="1">
      <alignment horizontal="left" vertical="top"/>
      <protection/>
    </xf>
    <xf numFmtId="0" fontId="15" fillId="0" borderId="0" xfId="41" applyFont="1" applyBorder="1" applyAlignment="1">
      <alignment horizontal="left" wrapText="1"/>
      <protection/>
    </xf>
    <xf numFmtId="2" fontId="15" fillId="0" borderId="0" xfId="35" applyNumberFormat="1" applyFont="1" applyBorder="1" applyAlignment="1">
      <alignment horizontal="left" vertical="top" wrapText="1"/>
      <protection/>
    </xf>
    <xf numFmtId="0" fontId="15" fillId="0" borderId="0" xfId="35" applyFont="1" applyBorder="1" applyAlignment="1">
      <alignment vertical="top"/>
      <protection/>
    </xf>
    <xf numFmtId="0" fontId="15" fillId="0" borderId="0" xfId="35" applyFont="1" applyBorder="1" applyAlignment="1">
      <alignment vertical="top" wrapText="1"/>
      <protection/>
    </xf>
    <xf numFmtId="0" fontId="0" fillId="0" borderId="0" xfId="0" applyBorder="1" applyAlignment="1">
      <alignment/>
    </xf>
    <xf numFmtId="0" fontId="8" fillId="0" borderId="11" xfId="39" applyFont="1" applyBorder="1" applyAlignment="1">
      <alignment horizontal="right" vertical="top"/>
      <protection/>
    </xf>
    <xf numFmtId="0" fontId="8" fillId="0" borderId="11" xfId="39" applyFont="1" applyBorder="1" applyAlignment="1">
      <alignment horizontal="center" vertical="top" wrapText="1"/>
      <protection/>
    </xf>
    <xf numFmtId="0" fontId="8" fillId="0" borderId="11" xfId="39" applyFont="1" applyBorder="1" applyAlignment="1">
      <alignment vertical="top"/>
      <protection/>
    </xf>
    <xf numFmtId="0" fontId="7" fillId="0" borderId="11" xfId="39" applyFont="1" applyBorder="1" applyAlignment="1">
      <alignment vertical="top"/>
      <protection/>
    </xf>
    <xf numFmtId="0" fontId="8" fillId="0" borderId="11" xfId="0" applyFont="1" applyBorder="1" applyAlignment="1">
      <alignment vertical="top"/>
    </xf>
    <xf numFmtId="0" fontId="7" fillId="0" borderId="11" xfId="39" applyFont="1" applyBorder="1" applyAlignment="1">
      <alignment horizontal="left" vertical="top" wrapText="1"/>
      <protection/>
    </xf>
    <xf numFmtId="0" fontId="7" fillId="0" borderId="11" xfId="39" applyFont="1" applyBorder="1" applyAlignment="1" quotePrefix="1">
      <alignment horizontal="left" vertical="top" wrapText="1"/>
      <protection/>
    </xf>
    <xf numFmtId="0" fontId="8" fillId="0" borderId="0" xfId="0" applyFont="1" applyBorder="1" applyAlignment="1">
      <alignment/>
    </xf>
    <xf numFmtId="3" fontId="7" fillId="0" borderId="0" xfId="39" applyNumberFormat="1" applyFont="1" applyBorder="1">
      <alignment/>
      <protection/>
    </xf>
    <xf numFmtId="3" fontId="8" fillId="0" borderId="0" xfId="39" applyNumberFormat="1" applyFont="1" applyBorder="1">
      <alignment/>
      <protection/>
    </xf>
    <xf numFmtId="0" fontId="7" fillId="0" borderId="0" xfId="39" applyFont="1" applyBorder="1">
      <alignment/>
      <protection/>
    </xf>
    <xf numFmtId="3" fontId="0" fillId="0" borderId="0" xfId="39" applyNumberFormat="1" applyFont="1" applyBorder="1">
      <alignment/>
      <protection/>
    </xf>
    <xf numFmtId="0" fontId="7" fillId="0" borderId="0" xfId="39" applyFont="1" applyBorder="1" applyAlignment="1" quotePrefix="1">
      <alignment horizontal="left" wrapText="1"/>
      <protection/>
    </xf>
    <xf numFmtId="180" fontId="8" fillId="0" borderId="0" xfId="42" applyNumberFormat="1" applyFont="1" applyFill="1" applyBorder="1" applyAlignment="1">
      <alignment horizontal="right"/>
      <protection/>
    </xf>
    <xf numFmtId="3" fontId="8" fillId="0" borderId="0" xfId="42" applyNumberFormat="1" applyFont="1" applyFill="1" applyBorder="1" applyAlignment="1">
      <alignment horizontal="right"/>
      <protection/>
    </xf>
    <xf numFmtId="3" fontId="57" fillId="33" borderId="0" xfId="33" applyNumberFormat="1" applyFont="1" applyFill="1" applyAlignment="1">
      <alignment horizontal="right"/>
    </xf>
    <xf numFmtId="180" fontId="7" fillId="33" borderId="0" xfId="42" applyNumberFormat="1" applyFont="1" applyFill="1" applyAlignment="1">
      <alignment vertical="center"/>
      <protection/>
    </xf>
    <xf numFmtId="180" fontId="57" fillId="0" borderId="0" xfId="42" applyNumberFormat="1" applyFont="1" applyFill="1" applyAlignment="1">
      <alignment/>
      <protection/>
    </xf>
    <xf numFmtId="180" fontId="7" fillId="0" borderId="11" xfId="42" applyNumberFormat="1" applyFont="1" applyFill="1" applyBorder="1" applyAlignment="1">
      <alignment horizontal="right"/>
      <protection/>
    </xf>
    <xf numFmtId="3" fontId="7" fillId="0" borderId="11" xfId="42" applyNumberFormat="1" applyFont="1" applyFill="1" applyBorder="1" applyAlignment="1">
      <alignment horizontal="right"/>
      <protection/>
    </xf>
    <xf numFmtId="3" fontId="10" fillId="0" borderId="11" xfId="0" applyNumberFormat="1" applyFont="1" applyBorder="1" applyAlignment="1">
      <alignment/>
    </xf>
    <xf numFmtId="3" fontId="0" fillId="0" borderId="11" xfId="39" applyNumberFormat="1" applyFont="1" applyBorder="1">
      <alignment/>
      <protection/>
    </xf>
    <xf numFmtId="180" fontId="57" fillId="33" borderId="0" xfId="42" applyNumberFormat="1" applyFont="1" applyFill="1" applyAlignment="1">
      <alignment horizontal="right"/>
      <protection/>
    </xf>
    <xf numFmtId="0" fontId="19" fillId="0" borderId="0" xfId="0" applyFont="1" applyAlignment="1">
      <alignment horizontal="center" vertical="center"/>
    </xf>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0" applyFont="1" applyAlignment="1">
      <alignment horizontal="left" vertical="center"/>
    </xf>
    <xf numFmtId="0" fontId="0" fillId="0" borderId="0" xfId="0" applyFont="1" applyAlignment="1">
      <alignment/>
    </xf>
    <xf numFmtId="0" fontId="7" fillId="0" borderId="11" xfId="0" applyFont="1" applyBorder="1" applyAlignment="1">
      <alignment horizontal="center" vertical="center" wrapText="1"/>
    </xf>
    <xf numFmtId="10" fontId="7" fillId="0" borderId="11" xfId="0" applyNumberFormat="1" applyFont="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horizontal="right" vertical="center"/>
    </xf>
    <xf numFmtId="0" fontId="7" fillId="0" borderId="0" xfId="0" applyFont="1" applyAlignment="1">
      <alignment/>
    </xf>
    <xf numFmtId="0" fontId="7"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0" xfId="0" applyFont="1" applyAlignment="1">
      <alignment/>
    </xf>
    <xf numFmtId="180" fontId="7" fillId="33" borderId="0" xfId="42" applyNumberFormat="1" applyFont="1" applyFill="1" applyAlignment="1">
      <alignment horizontal="right"/>
      <protection/>
    </xf>
    <xf numFmtId="180" fontId="58" fillId="0" borderId="12" xfId="42" applyNumberFormat="1" applyFont="1" applyFill="1" applyBorder="1" applyAlignment="1">
      <alignment vertical="center"/>
      <protection/>
    </xf>
    <xf numFmtId="3" fontId="8" fillId="0" borderId="11" xfId="39" applyNumberFormat="1" applyFont="1" applyBorder="1">
      <alignment/>
      <protection/>
    </xf>
    <xf numFmtId="0" fontId="6" fillId="0" borderId="0" xfId="63" applyFont="1">
      <alignment/>
      <protection/>
    </xf>
    <xf numFmtId="180" fontId="7" fillId="0" borderId="0" xfId="42" applyNumberFormat="1" applyFont="1" applyFill="1" applyAlignment="1">
      <alignment/>
      <protection/>
    </xf>
    <xf numFmtId="0" fontId="7" fillId="0" borderId="0" xfId="0" applyFont="1" applyAlignment="1">
      <alignment horizontal="left" vertical="center"/>
    </xf>
    <xf numFmtId="0" fontId="19" fillId="34" borderId="0" xfId="0" applyFont="1" applyFill="1" applyAlignment="1" applyProtection="1">
      <alignment vertical="center"/>
      <protection/>
    </xf>
    <xf numFmtId="0" fontId="1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8" fillId="34" borderId="15"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7" fillId="34" borderId="11" xfId="0" applyFont="1" applyFill="1" applyBorder="1" applyAlignment="1" applyProtection="1">
      <alignment vertical="center" wrapText="1"/>
      <protection/>
    </xf>
    <xf numFmtId="0" fontId="7" fillId="34" borderId="11" xfId="0" applyFont="1" applyFill="1" applyBorder="1" applyAlignment="1" applyProtection="1">
      <alignment horizontal="center" vertical="center"/>
      <protection/>
    </xf>
    <xf numFmtId="189" fontId="7" fillId="34" borderId="11" xfId="0" applyNumberFormat="1" applyFont="1" applyFill="1" applyBorder="1" applyAlignment="1" applyProtection="1">
      <alignment horizontal="center" vertical="center"/>
      <protection/>
    </xf>
    <xf numFmtId="0" fontId="7" fillId="34" borderId="11" xfId="0" applyFont="1" applyFill="1" applyBorder="1" applyAlignment="1" applyProtection="1">
      <alignment vertical="center"/>
      <protection/>
    </xf>
    <xf numFmtId="0" fontId="7" fillId="0" borderId="11" xfId="0" applyFont="1" applyFill="1" applyBorder="1" applyAlignment="1" applyProtection="1">
      <alignment vertical="center" wrapText="1"/>
      <protection/>
    </xf>
    <xf numFmtId="0" fontId="7" fillId="0" borderId="11" xfId="0" applyFont="1" applyFill="1" applyBorder="1" applyAlignment="1" applyProtection="1">
      <alignment horizontal="center" vertical="center"/>
      <protection/>
    </xf>
    <xf numFmtId="10" fontId="7" fillId="0" borderId="11" xfId="0" applyNumberFormat="1" applyFont="1" applyFill="1" applyBorder="1" applyAlignment="1" applyProtection="1">
      <alignment horizontal="center" vertical="center"/>
      <protection/>
    </xf>
    <xf numFmtId="0" fontId="19" fillId="34" borderId="11" xfId="0" applyFont="1" applyFill="1" applyBorder="1" applyAlignment="1" applyProtection="1">
      <alignment vertical="center" wrapText="1"/>
      <protection/>
    </xf>
    <xf numFmtId="189" fontId="19" fillId="34" borderId="11" xfId="0" applyNumberFormat="1" applyFont="1" applyFill="1" applyBorder="1" applyAlignment="1" applyProtection="1">
      <alignment horizontal="center" vertical="center"/>
      <protection/>
    </xf>
    <xf numFmtId="189" fontId="19" fillId="34" borderId="11" xfId="0" applyNumberFormat="1" applyFont="1" applyFill="1" applyBorder="1" applyAlignment="1" applyProtection="1">
      <alignment horizontal="center" vertical="center" wrapText="1"/>
      <protection/>
    </xf>
    <xf numFmtId="0" fontId="17" fillId="0" borderId="0" xfId="0" applyFont="1" applyFill="1" applyAlignment="1">
      <alignment horizontal="justify" vertical="center"/>
    </xf>
    <xf numFmtId="0" fontId="0" fillId="0" borderId="0" xfId="0" applyFill="1" applyAlignment="1">
      <alignment/>
    </xf>
    <xf numFmtId="0" fontId="17" fillId="0" borderId="0" xfId="0" applyFont="1" applyFill="1" applyAlignment="1">
      <alignment horizontal="justify" vertical="center" wrapText="1"/>
    </xf>
    <xf numFmtId="3" fontId="57" fillId="33" borderId="0" xfId="42" applyNumberFormat="1" applyFont="1" applyFill="1" applyAlignment="1">
      <alignment horizontal="right"/>
      <protection/>
    </xf>
    <xf numFmtId="3" fontId="57" fillId="33" borderId="0" xfId="42" applyNumberFormat="1" applyFont="1" applyFill="1" applyAlignment="1">
      <alignment horizontal="right" wrapText="1"/>
      <protection/>
    </xf>
    <xf numFmtId="180" fontId="57" fillId="0" borderId="0" xfId="42" applyNumberFormat="1" applyFont="1" applyFill="1" applyAlignment="1">
      <alignment horizontal="right" vertical="center"/>
      <protection/>
    </xf>
    <xf numFmtId="3" fontId="8" fillId="0" borderId="0" xfId="0" applyNumberFormat="1" applyFont="1" applyAlignment="1">
      <alignment horizontal="right"/>
    </xf>
    <xf numFmtId="3" fontId="57" fillId="33" borderId="14" xfId="33" applyNumberFormat="1" applyFont="1" applyFill="1" applyBorder="1" applyAlignment="1">
      <alignment horizontal="right"/>
    </xf>
    <xf numFmtId="3" fontId="7" fillId="33" borderId="0" xfId="41" applyNumberFormat="1" applyFont="1" applyFill="1" applyBorder="1" applyAlignment="1">
      <alignment vertical="center"/>
      <protection/>
    </xf>
    <xf numFmtId="180" fontId="7" fillId="33" borderId="0" xfId="42" applyNumberFormat="1" applyFont="1" applyFill="1" applyAlignment="1">
      <alignment horizontal="right" vertical="center"/>
      <protection/>
    </xf>
    <xf numFmtId="180" fontId="7" fillId="33" borderId="0" xfId="70" applyNumberFormat="1" applyFont="1" applyFill="1" applyBorder="1" applyAlignment="1">
      <alignment/>
    </xf>
    <xf numFmtId="180" fontId="57" fillId="33" borderId="0" xfId="42" applyNumberFormat="1" applyFont="1" applyFill="1" applyAlignment="1">
      <alignment horizontal="right" vertical="center"/>
      <protection/>
    </xf>
    <xf numFmtId="3" fontId="7" fillId="0" borderId="11" xfId="39" applyNumberFormat="1" applyFont="1" applyBorder="1">
      <alignment/>
      <protection/>
    </xf>
    <xf numFmtId="0" fontId="8" fillId="0" borderId="11" xfId="35" applyFont="1" applyBorder="1" applyAlignment="1">
      <alignment vertical="top" wrapText="1"/>
      <protection/>
    </xf>
    <xf numFmtId="0" fontId="7" fillId="0" borderId="11" xfId="41" applyFont="1" applyFill="1" applyBorder="1" applyAlignment="1">
      <alignment/>
      <protection/>
    </xf>
    <xf numFmtId="0" fontId="7" fillId="0" borderId="11" xfId="35" applyFont="1" applyBorder="1" applyAlignment="1">
      <alignment horizontal="left" vertical="top"/>
      <protection/>
    </xf>
    <xf numFmtId="0" fontId="7" fillId="0" borderId="11" xfId="35" applyFont="1" applyBorder="1" applyAlignment="1">
      <alignment horizontal="left" wrapText="1"/>
      <protection/>
    </xf>
    <xf numFmtId="0" fontId="7" fillId="33" borderId="17" xfId="35" applyFont="1" applyFill="1" applyBorder="1" applyAlignment="1">
      <alignment horizontal="left" wrapText="1"/>
      <protection/>
    </xf>
    <xf numFmtId="0" fontId="8" fillId="0" borderId="11" xfId="35" applyFont="1" applyBorder="1" applyAlignment="1">
      <alignment horizontal="left" vertical="top"/>
      <protection/>
    </xf>
    <xf numFmtId="0" fontId="7" fillId="0" borderId="11" xfId="42" applyFont="1" applyFill="1" applyBorder="1" applyAlignment="1">
      <alignment wrapText="1"/>
      <protection/>
    </xf>
    <xf numFmtId="0" fontId="7" fillId="33" borderId="11" xfId="35" applyFont="1" applyFill="1" applyBorder="1" applyAlignment="1">
      <alignment horizontal="left" wrapText="1"/>
      <protection/>
    </xf>
    <xf numFmtId="2" fontId="7" fillId="33" borderId="11" xfId="35" applyNumberFormat="1" applyFont="1" applyFill="1" applyBorder="1" applyAlignment="1">
      <alignment horizontal="left" wrapText="1"/>
      <protection/>
    </xf>
    <xf numFmtId="0" fontId="7" fillId="0" borderId="18" xfId="35" applyFont="1" applyBorder="1" applyAlignment="1">
      <alignment horizontal="left"/>
      <protection/>
    </xf>
    <xf numFmtId="0" fontId="8" fillId="0" borderId="11" xfId="35" applyFont="1" applyBorder="1" applyAlignment="1">
      <alignment vertical="top"/>
      <protection/>
    </xf>
    <xf numFmtId="0" fontId="7" fillId="0" borderId="11" xfId="35" applyFont="1" applyBorder="1" applyAlignment="1">
      <alignment/>
      <protection/>
    </xf>
    <xf numFmtId="0" fontId="7" fillId="33" borderId="11" xfId="35" applyFont="1" applyFill="1" applyBorder="1" applyAlignment="1">
      <alignment/>
      <protection/>
    </xf>
    <xf numFmtId="0" fontId="7" fillId="0" borderId="11" xfId="35" applyFont="1" applyBorder="1" applyAlignment="1">
      <alignment vertical="top"/>
      <protection/>
    </xf>
    <xf numFmtId="0" fontId="7" fillId="0" borderId="18" xfId="35" applyFont="1" applyBorder="1" applyAlignment="1">
      <alignment/>
      <protection/>
    </xf>
    <xf numFmtId="0" fontId="7" fillId="33" borderId="19" xfId="35" applyFont="1" applyFill="1" applyBorder="1" applyAlignment="1">
      <alignment/>
      <protection/>
    </xf>
    <xf numFmtId="0" fontId="7" fillId="0" borderId="11" xfId="35" applyFont="1" applyBorder="1" applyAlignment="1">
      <alignment horizontal="left"/>
      <protection/>
    </xf>
    <xf numFmtId="0" fontId="7" fillId="0" borderId="11" xfId="35" applyFont="1" applyBorder="1" applyAlignment="1">
      <alignment vertical="top" wrapText="1"/>
      <protection/>
    </xf>
    <xf numFmtId="0" fontId="7" fillId="0" borderId="11" xfId="35" applyFont="1" applyBorder="1" applyAlignment="1">
      <alignment wrapText="1"/>
      <protection/>
    </xf>
    <xf numFmtId="0" fontId="8" fillId="0" borderId="11" xfId="35" applyFont="1" applyBorder="1" applyAlignment="1">
      <alignment/>
      <protection/>
    </xf>
    <xf numFmtId="180" fontId="7" fillId="0" borderId="11" xfId="36" applyNumberFormat="1" applyFont="1" applyFill="1" applyBorder="1" applyAlignment="1">
      <alignment/>
      <protection/>
    </xf>
    <xf numFmtId="180" fontId="7" fillId="0" borderId="20" xfId="36" applyNumberFormat="1" applyFont="1" applyFill="1" applyBorder="1" applyAlignment="1">
      <alignment/>
      <protection/>
    </xf>
    <xf numFmtId="180" fontId="8" fillId="0" borderId="11" xfId="36" applyNumberFormat="1" applyFont="1" applyFill="1" applyBorder="1" applyAlignment="1">
      <alignment/>
      <protection/>
    </xf>
    <xf numFmtId="180" fontId="7" fillId="0" borderId="11" xfId="35" applyNumberFormat="1" applyFont="1" applyFill="1" applyBorder="1" applyAlignment="1">
      <alignment/>
      <protection/>
    </xf>
    <xf numFmtId="180" fontId="7" fillId="33" borderId="11" xfId="36" applyNumberFormat="1" applyFont="1" applyFill="1" applyBorder="1" applyAlignment="1">
      <alignment/>
      <protection/>
    </xf>
    <xf numFmtId="180" fontId="7" fillId="0" borderId="18" xfId="36" applyNumberFormat="1" applyFont="1" applyFill="1" applyBorder="1" applyAlignment="1">
      <alignment/>
      <protection/>
    </xf>
    <xf numFmtId="180" fontId="8" fillId="0" borderId="21" xfId="36" applyNumberFormat="1" applyFont="1" applyFill="1" applyBorder="1" applyAlignment="1">
      <alignment/>
      <protection/>
    </xf>
    <xf numFmtId="180" fontId="8" fillId="33" borderId="21" xfId="36" applyNumberFormat="1" applyFont="1" applyFill="1" applyBorder="1" applyAlignment="1">
      <alignment/>
      <protection/>
    </xf>
    <xf numFmtId="180" fontId="7" fillId="33" borderId="18" xfId="36" applyNumberFormat="1" applyFont="1" applyFill="1" applyBorder="1" applyAlignment="1">
      <alignment/>
      <protection/>
    </xf>
    <xf numFmtId="180" fontId="7" fillId="33" borderId="11" xfId="36" applyNumberFormat="1" applyFont="1" applyFill="1" applyBorder="1" applyAlignment="1">
      <alignment horizontal="right"/>
      <protection/>
    </xf>
    <xf numFmtId="180" fontId="8" fillId="0" borderId="19" xfId="35" applyNumberFormat="1" applyFont="1" applyFill="1" applyBorder="1" applyAlignment="1">
      <alignment/>
      <protection/>
    </xf>
    <xf numFmtId="180" fontId="7" fillId="0" borderId="21" xfId="35" applyNumberFormat="1" applyFont="1" applyFill="1" applyBorder="1" applyAlignment="1">
      <alignment/>
      <protection/>
    </xf>
    <xf numFmtId="180" fontId="7" fillId="33" borderId="22" xfId="36" applyNumberFormat="1" applyFont="1" applyFill="1" applyBorder="1" applyAlignment="1">
      <alignment/>
      <protection/>
    </xf>
    <xf numFmtId="180" fontId="7" fillId="33" borderId="18" xfId="36" applyNumberFormat="1" applyFont="1" applyFill="1" applyBorder="1" applyAlignment="1">
      <alignment horizontal="right"/>
      <protection/>
    </xf>
    <xf numFmtId="180" fontId="8" fillId="0" borderId="19" xfId="35" applyNumberFormat="1" applyFont="1" applyFill="1" applyBorder="1" applyAlignment="1">
      <alignment horizontal="right"/>
      <protection/>
    </xf>
    <xf numFmtId="180" fontId="8" fillId="0" borderId="11" xfId="35" applyNumberFormat="1" applyFont="1" applyFill="1" applyBorder="1" applyAlignment="1">
      <alignment horizontal="right"/>
      <protection/>
    </xf>
    <xf numFmtId="0" fontId="7" fillId="0" borderId="0" xfId="35" applyFont="1" applyBorder="1" applyAlignment="1">
      <alignment vertical="top" wrapText="1"/>
      <protection/>
    </xf>
    <xf numFmtId="0" fontId="7" fillId="0" borderId="0" xfId="35" applyFont="1" applyBorder="1" applyAlignment="1">
      <alignment vertical="top"/>
      <protection/>
    </xf>
    <xf numFmtId="0" fontId="12"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10" xfId="0" applyBorder="1" applyAlignment="1">
      <alignment horizontal="center" wrapText="1"/>
    </xf>
    <xf numFmtId="0" fontId="0" fillId="0" borderId="10" xfId="0" applyBorder="1" applyAlignment="1">
      <alignment wrapText="1"/>
    </xf>
    <xf numFmtId="0" fontId="5"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8" fillId="0" borderId="0" xfId="0" applyFont="1" applyAlignment="1">
      <alignment horizontal="center" vertical="top" wrapText="1"/>
    </xf>
    <xf numFmtId="0" fontId="0" fillId="0" borderId="0" xfId="0" applyFont="1" applyAlignment="1">
      <alignment vertical="top" wrapText="1"/>
    </xf>
    <xf numFmtId="0" fontId="16" fillId="0" borderId="0" xfId="39" applyFont="1" applyAlignment="1">
      <alignment horizontal="center" vertical="center" wrapText="1"/>
      <protection/>
    </xf>
    <xf numFmtId="0" fontId="17" fillId="0" borderId="0" xfId="0" applyFont="1" applyAlignment="1">
      <alignment horizontal="center" vertical="center" wrapText="1"/>
    </xf>
    <xf numFmtId="0" fontId="17" fillId="0" borderId="0" xfId="0" applyFont="1" applyAlignment="1">
      <alignment vertical="center" wrapText="1"/>
    </xf>
    <xf numFmtId="0" fontId="21" fillId="0" borderId="0" xfId="0" applyFont="1" applyAlignment="1">
      <alignment horizontal="justify" vertical="center"/>
    </xf>
    <xf numFmtId="0" fontId="21" fillId="0" borderId="0" xfId="0" applyFont="1" applyAlignment="1">
      <alignment/>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22" fillId="34" borderId="0" xfId="0" applyFont="1" applyFill="1" applyAlignment="1" applyProtection="1">
      <alignment horizontal="center" vertical="center"/>
      <protection/>
    </xf>
    <xf numFmtId="0" fontId="17" fillId="0" borderId="0" xfId="0" applyFont="1" applyAlignment="1">
      <alignment horizontal="center" vertical="center"/>
    </xf>
    <xf numFmtId="0" fontId="17" fillId="33" borderId="0" xfId="0" applyFont="1" applyFill="1" applyAlignment="1">
      <alignment horizontal="justify" vertical="center" wrapText="1"/>
    </xf>
    <xf numFmtId="0" fontId="39" fillId="0" borderId="0" xfId="0" applyFont="1" applyAlignment="1">
      <alignment/>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_2231 IAS Financial Statements - Sep-30, 2001" xfId="33"/>
    <cellStyle name="Comma_ATF_31.11.07_F2_14 January 2008" xfId="34"/>
    <cellStyle name="Normal 2 2" xfId="35"/>
    <cellStyle name="Normal 2 2 2" xfId="36"/>
    <cellStyle name="Normal 6" xfId="37"/>
    <cellStyle name="Normal_ATF Bank_2008_M_Securities_WP_DI" xfId="38"/>
    <cellStyle name="Normal_CAP" xfId="39"/>
    <cellStyle name="Normal_JSCB Kyrgyzstan_2005_TB" xfId="40"/>
    <cellStyle name="Normal_Worksheet in   Fs" xfId="41"/>
    <cellStyle name="Normal_Worksheet in (C) 2243 IAS Transformation schedule 2003 &amp; Notes to FS - info for Memo" xfId="42"/>
    <cellStyle name="Normal_Worksheet in TB LS Blank Leadsheet Excel Template - Used by Trial Balance to Create Leadsheets" xfId="43"/>
    <cellStyle name="Акцент1" xfId="44"/>
    <cellStyle name="Акцент2" xfId="45"/>
    <cellStyle name="Акцент3" xfId="46"/>
    <cellStyle name="Акцент4" xfId="47"/>
    <cellStyle name="Акцент5" xfId="48"/>
    <cellStyle name="Акцент6" xfId="49"/>
    <cellStyle name="Ввод " xfId="50"/>
    <cellStyle name="Вывод" xfId="51"/>
    <cellStyle name="Вычисление"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 4"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8"/>
  <sheetViews>
    <sheetView workbookViewId="0" topLeftCell="A34">
      <selection activeCell="A54" sqref="A54:C58"/>
    </sheetView>
  </sheetViews>
  <sheetFormatPr defaultColWidth="9.140625" defaultRowHeight="12.75"/>
  <cols>
    <col min="1" max="1" width="61.00390625" style="24" bestFit="1" customWidth="1"/>
    <col min="2" max="2" width="20.57421875" style="18" customWidth="1"/>
    <col min="3" max="3" width="23.00390625" style="18" customWidth="1"/>
    <col min="4" max="4" width="25.57421875" style="28" bestFit="1" customWidth="1"/>
    <col min="5" max="5" width="13.7109375" style="28" customWidth="1"/>
    <col min="6" max="6" width="11.00390625" style="24" bestFit="1" customWidth="1"/>
    <col min="7" max="7" width="11.57421875" style="24" bestFit="1" customWidth="1"/>
    <col min="8" max="16384" width="9.140625" style="24" customWidth="1"/>
  </cols>
  <sheetData>
    <row r="1" spans="1:4" ht="14.25">
      <c r="A1" s="200" t="s">
        <v>181</v>
      </c>
      <c r="B1" s="201"/>
      <c r="C1" s="201"/>
      <c r="D1" s="202"/>
    </row>
    <row r="2" spans="1:5" ht="15" thickBot="1">
      <c r="A2" s="203"/>
      <c r="B2" s="203"/>
      <c r="C2" s="203"/>
      <c r="D2" s="204"/>
      <c r="E2" s="10"/>
    </row>
    <row r="3" spans="4:5" ht="15">
      <c r="D3" s="23"/>
      <c r="E3" s="23"/>
    </row>
    <row r="4" spans="1:5" ht="12.75" customHeight="1">
      <c r="A4" s="1"/>
      <c r="B4" s="2"/>
      <c r="C4" s="38"/>
      <c r="D4" s="2"/>
      <c r="E4" s="29"/>
    </row>
    <row r="5" spans="1:5" ht="15">
      <c r="A5" s="11"/>
      <c r="B5" s="12" t="s">
        <v>182</v>
      </c>
      <c r="C5" s="12" t="s">
        <v>183</v>
      </c>
      <c r="D5" s="12" t="s">
        <v>158</v>
      </c>
      <c r="E5" s="12"/>
    </row>
    <row r="6" spans="1:4" ht="15.75" thickBot="1">
      <c r="A6" s="39" t="s">
        <v>3</v>
      </c>
      <c r="B6" s="4" t="s">
        <v>2</v>
      </c>
      <c r="C6" s="4" t="s">
        <v>2</v>
      </c>
      <c r="D6" s="4" t="s">
        <v>2</v>
      </c>
    </row>
    <row r="7" spans="2:4" ht="15">
      <c r="B7" s="12"/>
      <c r="C7" s="12"/>
      <c r="D7" s="12"/>
    </row>
    <row r="8" spans="1:4" ht="15">
      <c r="A8" s="30" t="s">
        <v>67</v>
      </c>
      <c r="B8" s="62"/>
      <c r="C8" s="62"/>
      <c r="D8" s="37"/>
    </row>
    <row r="9" spans="1:4" ht="14.25">
      <c r="A9" s="13" t="s">
        <v>4</v>
      </c>
      <c r="B9" s="106">
        <v>1557808</v>
      </c>
      <c r="C9" s="44">
        <v>1429587</v>
      </c>
      <c r="D9" s="106">
        <v>2080444</v>
      </c>
    </row>
    <row r="10" spans="1:4" ht="14.25">
      <c r="A10" s="24" t="s">
        <v>5</v>
      </c>
      <c r="B10" s="106">
        <v>861328</v>
      </c>
      <c r="C10" s="44">
        <v>818976</v>
      </c>
      <c r="D10" s="106">
        <v>593164</v>
      </c>
    </row>
    <row r="11" spans="1:4" ht="14.25">
      <c r="A11" s="24" t="s">
        <v>6</v>
      </c>
      <c r="B11" s="106">
        <v>586406</v>
      </c>
      <c r="C11" s="44">
        <v>517788</v>
      </c>
      <c r="D11" s="106">
        <v>398097</v>
      </c>
    </row>
    <row r="12" spans="1:4" ht="14.25">
      <c r="A12" s="24" t="s">
        <v>159</v>
      </c>
      <c r="B12" s="113">
        <v>-4805</v>
      </c>
      <c r="C12" s="21">
        <v>0</v>
      </c>
      <c r="D12" s="113">
        <v>-4624</v>
      </c>
    </row>
    <row r="13" spans="1:5" s="27" customFormat="1" ht="15">
      <c r="A13" s="27" t="s">
        <v>160</v>
      </c>
      <c r="B13" s="46">
        <f>SUM(B11:B12)</f>
        <v>581601</v>
      </c>
      <c r="C13" s="46">
        <f>C11-C12</f>
        <v>517788</v>
      </c>
      <c r="D13" s="46">
        <f>SUM(D11:D12)</f>
        <v>393473</v>
      </c>
      <c r="E13" s="23"/>
    </row>
    <row r="14" spans="1:4" ht="15">
      <c r="A14" s="30" t="s">
        <v>7</v>
      </c>
      <c r="B14" s="45">
        <f>B9+B10+B13</f>
        <v>3000737</v>
      </c>
      <c r="C14" s="45">
        <f>C9+C10+C11</f>
        <v>2766351</v>
      </c>
      <c r="D14" s="45">
        <f>D9+D10+D13</f>
        <v>3067081</v>
      </c>
    </row>
    <row r="15" spans="1:4" ht="14.25">
      <c r="A15" s="13" t="s">
        <v>68</v>
      </c>
      <c r="B15" s="152">
        <v>1670191</v>
      </c>
      <c r="C15" s="47">
        <v>1577015</v>
      </c>
      <c r="D15" s="152">
        <v>2012812</v>
      </c>
    </row>
    <row r="16" spans="1:4" ht="28.5">
      <c r="A16" s="13" t="s">
        <v>69</v>
      </c>
      <c r="B16" s="106">
        <v>79407</v>
      </c>
      <c r="C16" s="44">
        <v>12083</v>
      </c>
      <c r="D16" s="106">
        <v>23077</v>
      </c>
    </row>
    <row r="17" spans="1:4" ht="28.5">
      <c r="A17" s="13" t="s">
        <v>70</v>
      </c>
      <c r="B17" s="106">
        <v>277275</v>
      </c>
      <c r="C17" s="44">
        <v>222579</v>
      </c>
      <c r="D17" s="106">
        <v>247963</v>
      </c>
    </row>
    <row r="18" spans="1:7" ht="14.25">
      <c r="A18" s="24" t="s">
        <v>71</v>
      </c>
      <c r="B18" s="21">
        <v>0</v>
      </c>
      <c r="C18" s="21">
        <v>-836</v>
      </c>
      <c r="D18" s="113">
        <v>0</v>
      </c>
      <c r="G18" s="26"/>
    </row>
    <row r="19" spans="1:7" ht="30">
      <c r="A19" s="30" t="s">
        <v>72</v>
      </c>
      <c r="B19" s="45">
        <f>B17+B18</f>
        <v>277275</v>
      </c>
      <c r="C19" s="45">
        <f>C17+C18</f>
        <v>221743</v>
      </c>
      <c r="D19" s="45">
        <f>D17+D18</f>
        <v>247963</v>
      </c>
      <c r="G19" s="26"/>
    </row>
    <row r="20" spans="1:7" ht="14.25">
      <c r="A20" s="33" t="s">
        <v>73</v>
      </c>
      <c r="B20" s="106">
        <v>6692405</v>
      </c>
      <c r="C20" s="44">
        <v>6255220</v>
      </c>
      <c r="D20" s="106">
        <v>6606775</v>
      </c>
      <c r="G20" s="26"/>
    </row>
    <row r="21" spans="1:7" ht="14.25">
      <c r="A21" s="24" t="s">
        <v>71</v>
      </c>
      <c r="B21" s="113">
        <v>-380383</v>
      </c>
      <c r="C21" s="21">
        <v>-527153</v>
      </c>
      <c r="D21" s="113">
        <v>-410392</v>
      </c>
      <c r="G21" s="26"/>
    </row>
    <row r="22" spans="1:7" ht="15">
      <c r="A22" s="58" t="s">
        <v>74</v>
      </c>
      <c r="B22" s="46">
        <f>B20+B21</f>
        <v>6312022</v>
      </c>
      <c r="C22" s="46">
        <f>C20+C21</f>
        <v>5728067</v>
      </c>
      <c r="D22" s="46">
        <f>D20+D21</f>
        <v>6196383</v>
      </c>
      <c r="G22" s="26"/>
    </row>
    <row r="23" spans="1:4" ht="15">
      <c r="A23" s="58" t="s">
        <v>8</v>
      </c>
      <c r="B23" s="45">
        <f>B19+B22</f>
        <v>6589297</v>
      </c>
      <c r="C23" s="45">
        <f>C19+C22</f>
        <v>5949810</v>
      </c>
      <c r="D23" s="45">
        <f>D19+D22</f>
        <v>6444346</v>
      </c>
    </row>
    <row r="24" spans="1:4" ht="13.5" customHeight="1">
      <c r="A24" s="13" t="s">
        <v>10</v>
      </c>
      <c r="B24" s="113">
        <f>3191-841</f>
        <v>2350</v>
      </c>
      <c r="C24" s="21">
        <v>0</v>
      </c>
      <c r="D24" s="113">
        <v>454</v>
      </c>
    </row>
    <row r="25" spans="1:4" ht="13.5" customHeight="1">
      <c r="A25" s="59" t="s">
        <v>11</v>
      </c>
      <c r="B25" s="21">
        <v>0</v>
      </c>
      <c r="C25" s="21">
        <v>0</v>
      </c>
      <c r="D25" s="113">
        <v>0</v>
      </c>
    </row>
    <row r="26" spans="1:6" ht="15">
      <c r="A26" s="24" t="s">
        <v>12</v>
      </c>
      <c r="B26" s="106">
        <v>559974</v>
      </c>
      <c r="C26" s="44">
        <v>565683</v>
      </c>
      <c r="D26" s="106">
        <v>560853</v>
      </c>
      <c r="E26" s="14"/>
      <c r="F26" s="26"/>
    </row>
    <row r="27" spans="1:6" ht="15">
      <c r="A27" s="24" t="s">
        <v>13</v>
      </c>
      <c r="B27" s="106">
        <v>392147</v>
      </c>
      <c r="C27" s="44">
        <v>495957</v>
      </c>
      <c r="D27" s="106">
        <v>499908</v>
      </c>
      <c r="E27" s="14"/>
      <c r="F27" s="26"/>
    </row>
    <row r="28" spans="1:4" ht="14.25">
      <c r="A28" s="13"/>
      <c r="B28" s="47"/>
      <c r="C28" s="48"/>
      <c r="D28" s="48"/>
    </row>
    <row r="29" spans="1:4" ht="15.75" thickBot="1">
      <c r="A29" s="30" t="s">
        <v>14</v>
      </c>
      <c r="B29" s="49">
        <f>B14+B15+B16+B23+B24+B25+B26+B27</f>
        <v>12294103</v>
      </c>
      <c r="C29" s="49">
        <f>C14+C15+C16+C23+C24+C25+C26+C27</f>
        <v>11366899</v>
      </c>
      <c r="D29" s="49">
        <f>D14+D15+D16+D23+D24+D25+D26+D27</f>
        <v>12608531</v>
      </c>
    </row>
    <row r="30" spans="1:4" ht="15.75" thickTop="1">
      <c r="A30" s="30"/>
      <c r="B30" s="50"/>
      <c r="C30" s="48"/>
      <c r="D30" s="48"/>
    </row>
    <row r="31" spans="1:4" ht="15">
      <c r="A31" s="30" t="s">
        <v>75</v>
      </c>
      <c r="B31" s="51"/>
      <c r="C31" s="48"/>
      <c r="D31" s="48"/>
    </row>
    <row r="32" spans="1:4" ht="14.25">
      <c r="A32" s="13" t="s">
        <v>76</v>
      </c>
      <c r="B32" s="44"/>
      <c r="C32" s="44"/>
      <c r="D32" s="44"/>
    </row>
    <row r="33" spans="1:4" ht="28.5">
      <c r="A33" s="60" t="s">
        <v>77</v>
      </c>
      <c r="B33" s="106">
        <v>787689</v>
      </c>
      <c r="C33" s="52">
        <v>777095</v>
      </c>
      <c r="D33" s="106">
        <v>995081</v>
      </c>
    </row>
    <row r="34" spans="1:4" ht="14.25">
      <c r="A34" s="24" t="s">
        <v>78</v>
      </c>
      <c r="B34" s="153">
        <v>8197820</v>
      </c>
      <c r="C34" s="44">
        <v>7668674</v>
      </c>
      <c r="D34" s="153">
        <v>8223197</v>
      </c>
    </row>
    <row r="35" spans="1:4" ht="14.25">
      <c r="A35" s="24" t="s">
        <v>79</v>
      </c>
      <c r="B35" s="106">
        <v>1452606</v>
      </c>
      <c r="C35" s="44">
        <v>1245936</v>
      </c>
      <c r="D35" s="106">
        <v>1455395</v>
      </c>
    </row>
    <row r="36" spans="1:4" ht="14.25">
      <c r="A36" s="24" t="s">
        <v>80</v>
      </c>
      <c r="B36" s="106">
        <v>1201</v>
      </c>
      <c r="C36" s="154">
        <v>1932</v>
      </c>
      <c r="D36" s="106">
        <v>1350</v>
      </c>
    </row>
    <row r="37" spans="1:5" ht="15">
      <c r="A37" s="24" t="s">
        <v>15</v>
      </c>
      <c r="B37" s="106">
        <v>15555</v>
      </c>
      <c r="C37" s="44">
        <v>13416</v>
      </c>
      <c r="D37" s="106">
        <v>15555</v>
      </c>
      <c r="E37" s="14"/>
    </row>
    <row r="38" spans="1:4" ht="57">
      <c r="A38" s="13" t="s">
        <v>10</v>
      </c>
      <c r="B38" s="154">
        <v>0</v>
      </c>
      <c r="C38" s="154">
        <v>2257</v>
      </c>
      <c r="D38" s="160">
        <v>0</v>
      </c>
    </row>
    <row r="39" spans="1:4" ht="14.25">
      <c r="A39" s="13" t="s">
        <v>161</v>
      </c>
      <c r="B39" s="154">
        <v>0</v>
      </c>
      <c r="C39" s="154">
        <v>0</v>
      </c>
      <c r="D39" s="106">
        <v>110217</v>
      </c>
    </row>
    <row r="40" spans="1:4" ht="12.75" customHeight="1">
      <c r="A40" s="24" t="s">
        <v>16</v>
      </c>
      <c r="B40" s="106">
        <v>306958</v>
      </c>
      <c r="C40" s="106">
        <v>329381</v>
      </c>
      <c r="D40" s="106">
        <v>293147</v>
      </c>
    </row>
    <row r="41" spans="1:4" ht="14.25">
      <c r="A41" s="31"/>
      <c r="B41" s="47"/>
      <c r="C41" s="48"/>
      <c r="D41" s="48"/>
    </row>
    <row r="42" spans="1:4" ht="15">
      <c r="A42" s="30" t="s">
        <v>17</v>
      </c>
      <c r="B42" s="53">
        <f>SUM(B33:B40)</f>
        <v>10761829</v>
      </c>
      <c r="C42" s="53">
        <f>SUM(C33:C40)</f>
        <v>10038691</v>
      </c>
      <c r="D42" s="53">
        <f>SUM(D33:D40)</f>
        <v>11093942</v>
      </c>
    </row>
    <row r="43" spans="1:4" ht="14.25">
      <c r="A43" s="13"/>
      <c r="B43" s="51"/>
      <c r="C43" s="48"/>
      <c r="D43" s="48"/>
    </row>
    <row r="44" spans="1:4" ht="15">
      <c r="A44" s="13" t="s">
        <v>1</v>
      </c>
      <c r="B44" s="155"/>
      <c r="C44" s="44"/>
      <c r="D44" s="44"/>
    </row>
    <row r="45" spans="1:4" ht="14.25">
      <c r="A45" s="13" t="s">
        <v>18</v>
      </c>
      <c r="B45" s="106">
        <v>1301658</v>
      </c>
      <c r="C45" s="44">
        <v>1126356</v>
      </c>
      <c r="D45" s="106">
        <v>1301658</v>
      </c>
    </row>
    <row r="46" spans="1:4" ht="14.25">
      <c r="A46" t="s">
        <v>131</v>
      </c>
      <c r="B46" s="44"/>
      <c r="C46" s="44"/>
      <c r="D46" s="44"/>
    </row>
    <row r="47" spans="1:5" ht="15">
      <c r="A47" s="24" t="s">
        <v>19</v>
      </c>
      <c r="B47" s="156">
        <v>230616</v>
      </c>
      <c r="C47" s="54">
        <v>201852</v>
      </c>
      <c r="D47" s="156">
        <v>212931</v>
      </c>
      <c r="E47" s="16"/>
    </row>
    <row r="48" spans="1:5" ht="15">
      <c r="A48" s="13"/>
      <c r="B48" s="55"/>
      <c r="C48" s="48"/>
      <c r="D48" s="48"/>
      <c r="E48" s="16"/>
    </row>
    <row r="49" spans="1:5" ht="15">
      <c r="A49" s="32" t="s">
        <v>81</v>
      </c>
      <c r="B49" s="56">
        <f>SUM(B45:B47)</f>
        <v>1532274</v>
      </c>
      <c r="C49" s="56">
        <f>SUM(C45:C47)</f>
        <v>1328208</v>
      </c>
      <c r="D49" s="56">
        <f>SUM(D45:D47)</f>
        <v>1514589</v>
      </c>
      <c r="E49" s="14"/>
    </row>
    <row r="50" spans="1:5" ht="15">
      <c r="A50" s="32"/>
      <c r="B50" s="56"/>
      <c r="C50" s="48"/>
      <c r="D50" s="48"/>
      <c r="E50" s="15"/>
    </row>
    <row r="51" spans="1:4" ht="15.75" thickBot="1">
      <c r="A51" s="61" t="s">
        <v>20</v>
      </c>
      <c r="B51" s="57">
        <f>B42+B49</f>
        <v>12294103</v>
      </c>
      <c r="C51" s="57">
        <f>C42+C49</f>
        <v>11366899</v>
      </c>
      <c r="D51" s="57">
        <f>D42+D49</f>
        <v>12608531</v>
      </c>
    </row>
    <row r="52" ht="15" thickTop="1"/>
    <row r="54" spans="1:3" ht="14.25">
      <c r="A54" s="40" t="s">
        <v>93</v>
      </c>
      <c r="B54" s="24"/>
      <c r="C54" s="22" t="s">
        <v>0</v>
      </c>
    </row>
    <row r="55" spans="1:3" ht="14.25">
      <c r="A55" s="40"/>
      <c r="B55" s="24"/>
      <c r="C55" s="22"/>
    </row>
    <row r="56" spans="1:3" ht="14.25">
      <c r="A56" s="40"/>
      <c r="B56" s="24"/>
      <c r="C56" s="22"/>
    </row>
    <row r="57" spans="1:3" ht="14.25">
      <c r="A57" s="40" t="s">
        <v>21</v>
      </c>
      <c r="B57" s="24"/>
      <c r="C57" s="22" t="s">
        <v>22</v>
      </c>
    </row>
    <row r="58" spans="2:3" ht="14.25">
      <c r="B58" s="17"/>
      <c r="C58" s="17"/>
    </row>
  </sheetData>
  <sheetProtection/>
  <mergeCells count="1">
    <mergeCell ref="A1:D2"/>
  </mergeCells>
  <printOptions/>
  <pageMargins left="0.75" right="0.75" top="1" bottom="1" header="0.5" footer="0.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E41"/>
  <sheetViews>
    <sheetView zoomScalePageLayoutView="0" workbookViewId="0" topLeftCell="A16">
      <selection activeCell="A38" sqref="A38:C43"/>
    </sheetView>
  </sheetViews>
  <sheetFormatPr defaultColWidth="9.140625" defaultRowHeight="12.75"/>
  <cols>
    <col min="1" max="1" width="63.7109375" style="24" bestFit="1" customWidth="1"/>
    <col min="2" max="2" width="20.57421875" style="24" customWidth="1"/>
    <col min="3" max="3" width="23.421875" style="24" customWidth="1"/>
    <col min="4" max="4" width="23.00390625" style="24" customWidth="1"/>
    <col min="5" max="5" width="9.140625" style="24" customWidth="1"/>
    <col min="6" max="6" width="55.00390625" style="24" customWidth="1"/>
    <col min="7" max="16384" width="9.140625" style="24" customWidth="1"/>
  </cols>
  <sheetData>
    <row r="1" spans="1:4" ht="15">
      <c r="A1" s="205"/>
      <c r="B1" s="206"/>
      <c r="C1" s="206"/>
      <c r="D1" s="207"/>
    </row>
    <row r="2" spans="1:4" ht="15">
      <c r="A2" s="205" t="s">
        <v>184</v>
      </c>
      <c r="B2" s="207"/>
      <c r="C2" s="207"/>
      <c r="D2" s="207"/>
    </row>
    <row r="4" spans="1:4" ht="15">
      <c r="A4" s="1"/>
      <c r="B4" s="2"/>
      <c r="C4" s="2"/>
      <c r="D4" s="38"/>
    </row>
    <row r="5" spans="1:3" ht="15">
      <c r="A5" s="1"/>
      <c r="B5" s="12" t="s">
        <v>185</v>
      </c>
      <c r="C5" s="12" t="s">
        <v>186</v>
      </c>
    </row>
    <row r="6" spans="1:3" ht="15.75" thickBot="1">
      <c r="A6" s="3"/>
      <c r="B6" s="4" t="s">
        <v>2</v>
      </c>
      <c r="C6" s="4" t="s">
        <v>2</v>
      </c>
    </row>
    <row r="7" spans="1:3" ht="14.25">
      <c r="A7" s="3"/>
      <c r="B7" s="3"/>
      <c r="C7" s="3"/>
    </row>
    <row r="8" spans="1:5" ht="14.25">
      <c r="A8" s="24" t="s">
        <v>23</v>
      </c>
      <c r="B8" s="128">
        <v>299747</v>
      </c>
      <c r="C8" s="107">
        <v>288721</v>
      </c>
      <c r="E8" s="3"/>
    </row>
    <row r="9" spans="1:5" ht="14.25">
      <c r="A9" s="24" t="s">
        <v>24</v>
      </c>
      <c r="B9" s="128">
        <v>-94591</v>
      </c>
      <c r="C9" s="107">
        <v>-106312</v>
      </c>
      <c r="E9" s="3"/>
    </row>
    <row r="10" spans="1:5" ht="28.5">
      <c r="A10" s="34" t="s">
        <v>82</v>
      </c>
      <c r="B10" s="65">
        <f>SUM(B8:B9)</f>
        <v>205156</v>
      </c>
      <c r="C10" s="65">
        <f>SUM(C8:C9)</f>
        <v>182409</v>
      </c>
      <c r="E10" s="34"/>
    </row>
    <row r="11" spans="1:5" ht="28.5">
      <c r="A11" s="34" t="s">
        <v>83</v>
      </c>
      <c r="B11" s="113">
        <v>15704</v>
      </c>
      <c r="C11" s="132">
        <v>-1740</v>
      </c>
      <c r="E11" s="34"/>
    </row>
    <row r="12" spans="1:5" ht="15">
      <c r="A12" s="27" t="s">
        <v>25</v>
      </c>
      <c r="B12" s="66">
        <f>B10+B11</f>
        <v>220860</v>
      </c>
      <c r="C12" s="66">
        <f>C10+C11</f>
        <v>180669</v>
      </c>
      <c r="E12" s="5"/>
    </row>
    <row r="13" spans="1:5" ht="18">
      <c r="A13" s="6"/>
      <c r="B13" s="67"/>
      <c r="C13" s="68"/>
      <c r="E13" s="6"/>
    </row>
    <row r="14" spans="1:5" ht="14.25">
      <c r="A14" s="24" t="s">
        <v>32</v>
      </c>
      <c r="B14" s="128">
        <v>84060</v>
      </c>
      <c r="C14" s="157">
        <v>81309</v>
      </c>
      <c r="E14" s="7"/>
    </row>
    <row r="15" spans="1:5" ht="14.25">
      <c r="A15" s="24" t="s">
        <v>33</v>
      </c>
      <c r="B15" s="113">
        <v>-14430</v>
      </c>
      <c r="C15" s="107">
        <v>-12082</v>
      </c>
      <c r="E15" s="7"/>
    </row>
    <row r="16" spans="1:5" ht="14.25">
      <c r="A16" s="24" t="s">
        <v>26</v>
      </c>
      <c r="B16" s="113">
        <v>35061</v>
      </c>
      <c r="C16" s="107">
        <v>34221</v>
      </c>
      <c r="E16" s="6"/>
    </row>
    <row r="17" spans="1:5" ht="14.25">
      <c r="A17" s="35" t="s">
        <v>27</v>
      </c>
      <c r="B17" s="113">
        <v>-1571</v>
      </c>
      <c r="C17" s="107">
        <v>3418</v>
      </c>
      <c r="E17" s="6"/>
    </row>
    <row r="18" spans="1:5" ht="14.25">
      <c r="A18" s="35" t="s">
        <v>162</v>
      </c>
      <c r="B18" s="158" t="s">
        <v>118</v>
      </c>
      <c r="C18" s="158" t="s">
        <v>118</v>
      </c>
      <c r="E18" s="6"/>
    </row>
    <row r="19" spans="1:5" ht="18.75" customHeight="1">
      <c r="A19" s="5" t="s">
        <v>85</v>
      </c>
      <c r="B19" s="69">
        <f>SUM(B14:B18)</f>
        <v>103120</v>
      </c>
      <c r="C19" s="69">
        <f>SUM(C14:C17)</f>
        <v>106866</v>
      </c>
      <c r="E19" s="5"/>
    </row>
    <row r="20" spans="2:5" ht="14.25">
      <c r="B20" s="70"/>
      <c r="C20" s="63"/>
      <c r="E20" s="6"/>
    </row>
    <row r="21" spans="1:5" ht="14.25">
      <c r="A21" s="24" t="s">
        <v>86</v>
      </c>
      <c r="B21" s="21">
        <f>B19+B12</f>
        <v>323980</v>
      </c>
      <c r="C21" s="63">
        <v>287535</v>
      </c>
      <c r="E21" s="8"/>
    </row>
    <row r="22" spans="1:5" ht="17.25" customHeight="1">
      <c r="A22" s="9" t="s">
        <v>28</v>
      </c>
      <c r="B22" s="113">
        <v>-293669</v>
      </c>
      <c r="C22" s="63">
        <v>-260983</v>
      </c>
      <c r="E22" s="9"/>
    </row>
    <row r="23" spans="1:5" ht="17.25" customHeight="1" thickBot="1">
      <c r="A23" s="79" t="s">
        <v>90</v>
      </c>
      <c r="B23" s="129">
        <f>B21+B22</f>
        <v>30311</v>
      </c>
      <c r="C23" s="129">
        <f>C21+C22</f>
        <v>26552</v>
      </c>
      <c r="E23" s="79"/>
    </row>
    <row r="24" spans="2:5" ht="15.75" thickTop="1">
      <c r="B24" s="72"/>
      <c r="C24" s="72"/>
      <c r="D24" s="26"/>
      <c r="E24" s="79"/>
    </row>
    <row r="25" spans="1:5" ht="28.5">
      <c r="A25" s="35" t="s">
        <v>84</v>
      </c>
      <c r="B25" s="113">
        <v>-10775</v>
      </c>
      <c r="C25" s="108">
        <v>-8186</v>
      </c>
      <c r="D25" s="26"/>
      <c r="E25" s="35"/>
    </row>
    <row r="26" spans="2:5" ht="14.25">
      <c r="B26" s="64"/>
      <c r="C26" s="71"/>
      <c r="D26" s="26"/>
      <c r="E26" s="9"/>
    </row>
    <row r="27" spans="1:5" ht="15.75" thickBot="1">
      <c r="A27" s="25" t="s">
        <v>87</v>
      </c>
      <c r="B27" s="73">
        <f>B23+B25</f>
        <v>19536</v>
      </c>
      <c r="C27" s="73">
        <f>C23+C25</f>
        <v>18366</v>
      </c>
      <c r="E27" s="25"/>
    </row>
    <row r="28" spans="2:5" ht="15.75" thickTop="1">
      <c r="B28" s="74"/>
      <c r="C28" s="63"/>
      <c r="E28" s="25"/>
    </row>
    <row r="29" spans="1:5" ht="14.25">
      <c r="A29" s="24" t="s">
        <v>29</v>
      </c>
      <c r="B29" s="159">
        <v>-1851</v>
      </c>
      <c r="C29" s="75">
        <v>-2932</v>
      </c>
      <c r="E29" s="80"/>
    </row>
    <row r="30" spans="1:5" ht="15.75" thickBot="1">
      <c r="A30" s="27" t="s">
        <v>88</v>
      </c>
      <c r="B30" s="76">
        <f>B29+B27</f>
        <v>17685</v>
      </c>
      <c r="C30" s="76">
        <f>C29+C27</f>
        <v>15434</v>
      </c>
      <c r="E30" s="27"/>
    </row>
    <row r="31" spans="1:5" ht="15.75" thickTop="1">
      <c r="A31" s="27"/>
      <c r="B31" s="77"/>
      <c r="C31" s="74"/>
      <c r="E31" s="27"/>
    </row>
    <row r="32" spans="1:5" ht="15.75" thickBot="1">
      <c r="A32" s="27" t="s">
        <v>30</v>
      </c>
      <c r="B32" s="76">
        <f>B30</f>
        <v>17685</v>
      </c>
      <c r="C32" s="76">
        <f>C30</f>
        <v>15434</v>
      </c>
      <c r="E32" s="27"/>
    </row>
    <row r="33" spans="1:5" ht="15.75" thickTop="1">
      <c r="A33" s="27" t="s">
        <v>89</v>
      </c>
      <c r="B33" s="78">
        <f>B32/260331650*1000</f>
        <v>0.06793257754099434</v>
      </c>
      <c r="C33" s="78">
        <f>C32/225271201*1000</f>
        <v>0.06851297427938868</v>
      </c>
      <c r="E33" s="27"/>
    </row>
    <row r="34" spans="1:4" ht="15">
      <c r="A34" s="27"/>
      <c r="B34" s="23"/>
      <c r="C34" s="20"/>
      <c r="D34" s="20"/>
    </row>
    <row r="35" spans="1:4" ht="15">
      <c r="A35" s="27"/>
      <c r="B35" s="23"/>
      <c r="C35" s="20"/>
      <c r="D35" s="20"/>
    </row>
    <row r="36" spans="1:4" ht="15">
      <c r="A36" s="27"/>
      <c r="B36" s="23"/>
      <c r="C36" s="20"/>
      <c r="D36" s="20"/>
    </row>
    <row r="37" spans="2:4" ht="14.25">
      <c r="B37" s="26"/>
      <c r="C37" s="19"/>
      <c r="D37" s="19"/>
    </row>
    <row r="38" spans="1:4" ht="14.25">
      <c r="A38" s="127" t="s">
        <v>92</v>
      </c>
      <c r="C38" s="24" t="s">
        <v>0</v>
      </c>
      <c r="D38" s="18"/>
    </row>
    <row r="39" ht="14.25">
      <c r="A39" s="127"/>
    </row>
    <row r="40" ht="14.25">
      <c r="A40" s="127"/>
    </row>
    <row r="41" spans="1:3" ht="14.25">
      <c r="A41" s="127" t="s">
        <v>21</v>
      </c>
      <c r="C41" s="24" t="s">
        <v>22</v>
      </c>
    </row>
  </sheetData>
  <sheetProtection/>
  <mergeCells count="2">
    <mergeCell ref="A1:D1"/>
    <mergeCell ref="A2:D2"/>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2:E53"/>
  <sheetViews>
    <sheetView zoomScalePageLayoutView="0" workbookViewId="0" topLeftCell="A26">
      <selection activeCell="A5" sqref="A5"/>
    </sheetView>
  </sheetViews>
  <sheetFormatPr defaultColWidth="9.140625" defaultRowHeight="12.75"/>
  <cols>
    <col min="1" max="1" width="63.140625" style="0" customWidth="1"/>
    <col min="2" max="2" width="14.8515625" style="0" customWidth="1"/>
    <col min="3" max="3" width="12.28125" style="0" customWidth="1"/>
    <col min="4" max="4" width="10.00390625" style="0" bestFit="1" customWidth="1"/>
    <col min="5" max="5" width="62.28125" style="0" customWidth="1"/>
  </cols>
  <sheetData>
    <row r="2" spans="1:3" ht="17.25" customHeight="1">
      <c r="A2" s="208" t="s">
        <v>187</v>
      </c>
      <c r="B2" s="209"/>
      <c r="C2" s="209"/>
    </row>
    <row r="3" ht="12.75">
      <c r="A3" s="220" t="s">
        <v>200</v>
      </c>
    </row>
    <row r="5" spans="1:3" ht="30">
      <c r="A5" s="41"/>
      <c r="B5" s="42" t="s">
        <v>188</v>
      </c>
      <c r="C5" s="42" t="s">
        <v>189</v>
      </c>
    </row>
    <row r="6" spans="1:4" ht="15">
      <c r="A6" s="162" t="s">
        <v>31</v>
      </c>
      <c r="B6" s="43" t="s">
        <v>2</v>
      </c>
      <c r="C6" s="43" t="s">
        <v>2</v>
      </c>
      <c r="D6" s="82"/>
    </row>
    <row r="7" spans="1:4" ht="14.25">
      <c r="A7" s="163" t="s">
        <v>23</v>
      </c>
      <c r="B7" s="182">
        <v>341077</v>
      </c>
      <c r="C7" s="182">
        <v>367175</v>
      </c>
      <c r="D7" s="83"/>
    </row>
    <row r="8" spans="1:4" ht="14.25">
      <c r="A8" s="163" t="s">
        <v>24</v>
      </c>
      <c r="B8" s="182">
        <v>-90492</v>
      </c>
      <c r="C8" s="182">
        <v>-107113</v>
      </c>
      <c r="D8" s="83"/>
    </row>
    <row r="9" spans="1:4" ht="14.25">
      <c r="A9" s="163" t="s">
        <v>32</v>
      </c>
      <c r="B9" s="182">
        <v>83886</v>
      </c>
      <c r="C9" s="182">
        <v>79206</v>
      </c>
      <c r="D9" s="83"/>
    </row>
    <row r="10" spans="1:4" ht="14.25">
      <c r="A10" s="163" t="s">
        <v>33</v>
      </c>
      <c r="B10" s="182">
        <v>-14430</v>
      </c>
      <c r="C10" s="182">
        <v>-12082</v>
      </c>
      <c r="D10" s="83"/>
    </row>
    <row r="11" spans="1:4" ht="14.25">
      <c r="A11" s="6" t="s">
        <v>34</v>
      </c>
      <c r="B11" s="182">
        <v>36218</v>
      </c>
      <c r="C11" s="182">
        <v>36054</v>
      </c>
      <c r="D11" s="83"/>
    </row>
    <row r="12" spans="1:4" ht="14.25">
      <c r="A12" s="164" t="s">
        <v>36</v>
      </c>
      <c r="B12" s="182">
        <v>-1571</v>
      </c>
      <c r="C12" s="182">
        <v>-528</v>
      </c>
      <c r="D12" s="84"/>
    </row>
    <row r="13" spans="1:4" ht="14.25">
      <c r="A13" s="165" t="s">
        <v>37</v>
      </c>
      <c r="B13" s="183">
        <v>-252768</v>
      </c>
      <c r="C13" s="183">
        <v>-229506</v>
      </c>
      <c r="D13" s="84"/>
    </row>
    <row r="14" spans="1:4" ht="43.5">
      <c r="A14" s="166" t="s">
        <v>58</v>
      </c>
      <c r="B14" s="184">
        <f>SUM(B7:B13)</f>
        <v>101920</v>
      </c>
      <c r="C14" s="184">
        <f>SUM(C7:C13)</f>
        <v>133206</v>
      </c>
      <c r="D14" s="84"/>
    </row>
    <row r="15" spans="1:4" ht="15">
      <c r="A15" s="167" t="s">
        <v>38</v>
      </c>
      <c r="B15" s="185"/>
      <c r="C15" s="185"/>
      <c r="D15" s="84"/>
    </row>
    <row r="16" spans="1:4" ht="57">
      <c r="A16" s="168" t="s">
        <v>35</v>
      </c>
      <c r="B16" s="182">
        <v>-1896</v>
      </c>
      <c r="C16" s="182">
        <v>1187</v>
      </c>
      <c r="D16" s="84"/>
    </row>
    <row r="17" spans="1:4" ht="14.25">
      <c r="A17" s="169" t="s">
        <v>91</v>
      </c>
      <c r="B17" s="182">
        <v>-85588</v>
      </c>
      <c r="C17" s="182">
        <v>59192</v>
      </c>
      <c r="D17" s="85"/>
    </row>
    <row r="18" spans="1:4" ht="14.25">
      <c r="A18" s="165" t="s">
        <v>9</v>
      </c>
      <c r="B18" s="182">
        <v>-99883</v>
      </c>
      <c r="C18" s="182">
        <v>291556</v>
      </c>
      <c r="D18" s="86"/>
    </row>
    <row r="19" spans="1:4" ht="14.25">
      <c r="A19" s="165" t="s">
        <v>13</v>
      </c>
      <c r="B19" s="182">
        <v>106960</v>
      </c>
      <c r="C19" s="182">
        <v>-77508</v>
      </c>
      <c r="D19" s="83"/>
    </row>
    <row r="20" spans="1:4" ht="15">
      <c r="A20" s="167" t="s">
        <v>39</v>
      </c>
      <c r="B20" s="182"/>
      <c r="C20" s="182"/>
      <c r="D20" s="81"/>
    </row>
    <row r="21" spans="1:4" ht="14.25">
      <c r="A21" s="169" t="s">
        <v>54</v>
      </c>
      <c r="B21" s="182">
        <v>-206457</v>
      </c>
      <c r="C21" s="182">
        <v>40585</v>
      </c>
      <c r="D21" s="81"/>
    </row>
    <row r="22" spans="1:4" ht="14.25">
      <c r="A22" s="165" t="s">
        <v>40</v>
      </c>
      <c r="B22" s="186">
        <v>-39449</v>
      </c>
      <c r="C22" s="182">
        <v>-163947</v>
      </c>
      <c r="D22" s="84"/>
    </row>
    <row r="23" spans="1:4" ht="14.25">
      <c r="A23" s="165" t="s">
        <v>190</v>
      </c>
      <c r="B23" s="186">
        <v>-110217</v>
      </c>
      <c r="C23" s="182">
        <v>0</v>
      </c>
      <c r="D23" s="84"/>
    </row>
    <row r="24" spans="1:4" ht="57">
      <c r="A24" s="168" t="s">
        <v>35</v>
      </c>
      <c r="B24" s="182">
        <v>0</v>
      </c>
      <c r="C24" s="182">
        <v>2256</v>
      </c>
      <c r="D24" s="84"/>
    </row>
    <row r="25" spans="1:4" ht="15" thickBot="1">
      <c r="A25" s="165" t="s">
        <v>16</v>
      </c>
      <c r="B25" s="187">
        <v>-70816</v>
      </c>
      <c r="C25" s="187">
        <v>-40431</v>
      </c>
      <c r="D25" s="84"/>
    </row>
    <row r="26" spans="1:4" ht="29.25">
      <c r="A26" s="170" t="s">
        <v>59</v>
      </c>
      <c r="B26" s="188">
        <f>SUM(B14:B25)</f>
        <v>-405426</v>
      </c>
      <c r="C26" s="189">
        <f>SUM(C14:C25)</f>
        <v>246096</v>
      </c>
      <c r="D26" s="85"/>
    </row>
    <row r="27" spans="1:4" ht="15" thickBot="1">
      <c r="A27" s="171" t="s">
        <v>41</v>
      </c>
      <c r="B27" s="190">
        <v>-2000</v>
      </c>
      <c r="C27" s="191">
        <v>0</v>
      </c>
      <c r="D27" s="84"/>
    </row>
    <row r="28" spans="1:4" ht="15.75" thickBot="1">
      <c r="A28" s="164" t="s">
        <v>31</v>
      </c>
      <c r="B28" s="192">
        <f>B26+B27</f>
        <v>-407426</v>
      </c>
      <c r="C28" s="192">
        <f>C26+C27</f>
        <v>246096</v>
      </c>
      <c r="D28" s="84"/>
    </row>
    <row r="29" spans="1:4" ht="15">
      <c r="A29" s="172" t="s">
        <v>42</v>
      </c>
      <c r="B29" s="193"/>
      <c r="C29" s="193"/>
      <c r="D29" s="86"/>
    </row>
    <row r="30" spans="1:4" ht="14.25">
      <c r="A30" s="173" t="s">
        <v>43</v>
      </c>
      <c r="B30" s="182">
        <v>-25686</v>
      </c>
      <c r="C30" s="182">
        <v>-29245</v>
      </c>
      <c r="D30" s="84"/>
    </row>
    <row r="31" spans="1:4" ht="14.25">
      <c r="A31" s="174" t="s">
        <v>55</v>
      </c>
      <c r="B31" s="182">
        <v>18</v>
      </c>
      <c r="C31" s="182">
        <v>2802</v>
      </c>
      <c r="D31" s="87"/>
    </row>
    <row r="32" spans="1:4" ht="14.25">
      <c r="A32" s="175" t="s">
        <v>44</v>
      </c>
      <c r="B32" s="182">
        <v>-1394032</v>
      </c>
      <c r="C32" s="182">
        <v>-707389</v>
      </c>
      <c r="D32" s="83"/>
    </row>
    <row r="33" spans="1:4" ht="15" thickBot="1">
      <c r="A33" s="176" t="s">
        <v>45</v>
      </c>
      <c r="B33" s="182">
        <v>1736653</v>
      </c>
      <c r="C33" s="182">
        <v>222481</v>
      </c>
      <c r="D33" s="83"/>
    </row>
    <row r="34" spans="1:4" ht="15" thickBot="1">
      <c r="A34" s="177" t="s">
        <v>56</v>
      </c>
      <c r="B34" s="190">
        <f>SUM(B30:B33)</f>
        <v>316953</v>
      </c>
      <c r="C34" s="194">
        <f>SUM(C30:C33)</f>
        <v>-511351</v>
      </c>
      <c r="D34" s="82"/>
    </row>
    <row r="35" spans="1:4" ht="15">
      <c r="A35" s="172" t="s">
        <v>46</v>
      </c>
      <c r="B35" s="193"/>
      <c r="C35" s="185"/>
      <c r="D35" s="88"/>
    </row>
    <row r="36" spans="1:4" ht="14.25">
      <c r="A36" s="175" t="s">
        <v>47</v>
      </c>
      <c r="B36" s="186">
        <v>37568</v>
      </c>
      <c r="C36" s="186">
        <v>97680</v>
      </c>
      <c r="D36" s="88"/>
    </row>
    <row r="37" spans="1:4" ht="14.25">
      <c r="A37" s="175" t="s">
        <v>48</v>
      </c>
      <c r="B37" s="186">
        <v>-40353</v>
      </c>
      <c r="C37" s="186">
        <v>-34478</v>
      </c>
      <c r="D37" s="88"/>
    </row>
    <row r="38" spans="1:4" ht="15" thickBot="1">
      <c r="A38" s="164" t="s">
        <v>49</v>
      </c>
      <c r="B38" s="195">
        <v>-32</v>
      </c>
      <c r="C38" s="195">
        <v>-25</v>
      </c>
      <c r="D38" s="88"/>
    </row>
    <row r="39" spans="1:4" ht="15.75" thickBot="1">
      <c r="A39" s="178" t="s">
        <v>57</v>
      </c>
      <c r="B39" s="196">
        <f>SUM(B36:B38)</f>
        <v>-2817</v>
      </c>
      <c r="C39" s="196">
        <f>SUM(C36:C38)</f>
        <v>63177</v>
      </c>
      <c r="D39" s="88"/>
    </row>
    <row r="40" spans="1:4" ht="28.5">
      <c r="A40" s="179" t="s">
        <v>50</v>
      </c>
      <c r="B40" s="186">
        <v>26946</v>
      </c>
      <c r="C40" s="186">
        <v>5399</v>
      </c>
      <c r="D40" s="82"/>
    </row>
    <row r="41" spans="1:4" ht="28.5">
      <c r="A41" s="180" t="s">
        <v>51</v>
      </c>
      <c r="B41" s="186">
        <f>B28+B34+B39+B40</f>
        <v>-66344</v>
      </c>
      <c r="C41" s="186">
        <f>C28+C34+C39+C40</f>
        <v>-196679</v>
      </c>
      <c r="D41" s="88"/>
    </row>
    <row r="42" spans="1:4" ht="14.25">
      <c r="A42" s="173" t="s">
        <v>52</v>
      </c>
      <c r="B42" s="182">
        <v>3067081</v>
      </c>
      <c r="C42" s="182">
        <v>2963030</v>
      </c>
      <c r="D42" s="88"/>
    </row>
    <row r="43" spans="1:4" ht="15">
      <c r="A43" s="181" t="s">
        <v>53</v>
      </c>
      <c r="B43" s="197">
        <f>SUM(B41:B42)</f>
        <v>3000737</v>
      </c>
      <c r="C43" s="197">
        <f>SUM(C41:C42)</f>
        <v>2766351</v>
      </c>
      <c r="D43" s="88"/>
    </row>
    <row r="44" ht="12.75">
      <c r="D44" s="83"/>
    </row>
    <row r="45" ht="12.75">
      <c r="D45" s="83"/>
    </row>
    <row r="46" ht="12.75">
      <c r="D46" s="89"/>
    </row>
    <row r="47" spans="1:4" ht="14.25">
      <c r="A47" s="127" t="s">
        <v>93</v>
      </c>
      <c r="B47" s="24"/>
      <c r="C47" s="24" t="s">
        <v>0</v>
      </c>
      <c r="D47" s="198"/>
    </row>
    <row r="48" spans="1:4" ht="14.25">
      <c r="A48" s="127"/>
      <c r="B48" s="24"/>
      <c r="C48" s="24"/>
      <c r="D48" s="199"/>
    </row>
    <row r="49" spans="1:5" ht="14.25">
      <c r="A49" s="127"/>
      <c r="B49" s="24"/>
      <c r="C49" s="24"/>
      <c r="D49" s="123"/>
      <c r="E49" s="82"/>
    </row>
    <row r="50" spans="1:5" ht="14.25">
      <c r="A50" s="127" t="s">
        <v>21</v>
      </c>
      <c r="B50" s="24"/>
      <c r="C50" s="24" t="s">
        <v>22</v>
      </c>
      <c r="D50" s="123"/>
      <c r="E50" s="90"/>
    </row>
    <row r="51" spans="1:5" ht="14.25">
      <c r="A51" s="24"/>
      <c r="B51" s="24"/>
      <c r="C51" s="24"/>
      <c r="D51" s="123"/>
      <c r="E51" s="90"/>
    </row>
    <row r="52" spans="1:5" ht="14.25">
      <c r="A52" s="123"/>
      <c r="B52" s="123"/>
      <c r="C52" s="123"/>
      <c r="D52" s="123"/>
      <c r="E52" s="90"/>
    </row>
    <row r="53" spans="1:4" ht="14.25">
      <c r="A53" s="123"/>
      <c r="B53" s="123"/>
      <c r="C53" s="123"/>
      <c r="D53" s="123"/>
    </row>
  </sheetData>
  <sheetProtection/>
  <mergeCells count="1">
    <mergeCell ref="A2:C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26"/>
  <sheetViews>
    <sheetView zoomScalePageLayoutView="0" workbookViewId="0" topLeftCell="A7">
      <selection activeCell="D18" sqref="D18"/>
    </sheetView>
  </sheetViews>
  <sheetFormatPr defaultColWidth="9.140625" defaultRowHeight="12.75"/>
  <cols>
    <col min="1" max="1" width="34.00390625" style="0" customWidth="1"/>
    <col min="2" max="3" width="13.8515625" style="0" customWidth="1"/>
    <col min="4" max="4" width="13.00390625" style="0" customWidth="1"/>
    <col min="5" max="5" width="21.8515625" style="0" customWidth="1"/>
    <col min="6" max="6" width="11.28125" style="0" customWidth="1"/>
    <col min="8" max="8" width="32.28125" style="0" customWidth="1"/>
    <col min="9" max="9" width="12.7109375" style="0" customWidth="1"/>
    <col min="10" max="10" width="19.28125" style="0" customWidth="1"/>
    <col min="11" max="11" width="13.140625" style="0" customWidth="1"/>
    <col min="12" max="12" width="22.140625" style="0" customWidth="1"/>
    <col min="13" max="13" width="14.00390625" style="0" customWidth="1"/>
  </cols>
  <sheetData>
    <row r="2" spans="1:6" ht="12.75">
      <c r="A2" s="210" t="s">
        <v>191</v>
      </c>
      <c r="B2" s="211"/>
      <c r="C2" s="211"/>
      <c r="D2" s="211"/>
      <c r="E2" s="212"/>
      <c r="F2" s="212"/>
    </row>
    <row r="3" spans="1:6" ht="12.75">
      <c r="A3" s="212"/>
      <c r="B3" s="212"/>
      <c r="C3" s="212"/>
      <c r="D3" s="212"/>
      <c r="E3" s="212"/>
      <c r="F3" s="212"/>
    </row>
    <row r="5" spans="1:4" ht="60">
      <c r="A5" s="91"/>
      <c r="B5" s="92" t="s">
        <v>60</v>
      </c>
      <c r="C5" s="92" t="s">
        <v>61</v>
      </c>
      <c r="D5" s="92" t="s">
        <v>62</v>
      </c>
    </row>
    <row r="6" spans="1:4" ht="15">
      <c r="A6" s="93"/>
      <c r="B6" s="94"/>
      <c r="C6" s="94"/>
      <c r="D6" s="94"/>
    </row>
    <row r="7" spans="1:11" ht="15">
      <c r="A7" s="95" t="s">
        <v>192</v>
      </c>
      <c r="B7" s="161">
        <v>1126356</v>
      </c>
      <c r="C7" s="161">
        <v>186418</v>
      </c>
      <c r="D7" s="161">
        <f aca="true" t="shared" si="0" ref="D7:D18">SUM(B7:C7)</f>
        <v>1312774</v>
      </c>
      <c r="F7" s="98"/>
      <c r="G7" s="99"/>
      <c r="H7" s="99"/>
      <c r="I7" s="36"/>
      <c r="J7" s="99"/>
      <c r="K7" s="99"/>
    </row>
    <row r="8" spans="1:11" ht="15">
      <c r="A8" s="94" t="s">
        <v>63</v>
      </c>
      <c r="B8" s="109">
        <v>0</v>
      </c>
      <c r="C8" s="109">
        <v>0</v>
      </c>
      <c r="D8" s="112">
        <f t="shared" si="0"/>
        <v>0</v>
      </c>
      <c r="F8" s="98"/>
      <c r="G8" s="100"/>
      <c r="H8" s="100"/>
      <c r="I8" s="100"/>
      <c r="J8" s="100"/>
      <c r="K8" s="100"/>
    </row>
    <row r="9" spans="1:11" ht="28.5">
      <c r="A9" s="96" t="s">
        <v>64</v>
      </c>
      <c r="B9" s="109">
        <v>0</v>
      </c>
      <c r="C9" s="109">
        <v>15434</v>
      </c>
      <c r="D9" s="110">
        <f t="shared" si="0"/>
        <v>15434</v>
      </c>
      <c r="F9" s="101"/>
      <c r="G9" s="36"/>
      <c r="H9" s="36"/>
      <c r="I9" s="36"/>
      <c r="J9" s="36"/>
      <c r="K9" s="102"/>
    </row>
    <row r="10" spans="1:11" ht="14.25">
      <c r="A10" s="94" t="s">
        <v>65</v>
      </c>
      <c r="B10" s="109">
        <v>0</v>
      </c>
      <c r="C10" s="109">
        <v>0</v>
      </c>
      <c r="D10" s="109">
        <f t="shared" si="0"/>
        <v>0</v>
      </c>
      <c r="F10" s="103"/>
      <c r="G10" s="36"/>
      <c r="H10" s="36"/>
      <c r="I10" s="36"/>
      <c r="J10" s="36"/>
      <c r="K10" s="55"/>
    </row>
    <row r="11" spans="1:11" ht="57">
      <c r="A11" s="97" t="s">
        <v>66</v>
      </c>
      <c r="B11" s="109">
        <v>0</v>
      </c>
      <c r="C11" s="109">
        <v>0</v>
      </c>
      <c r="D11" s="109">
        <f t="shared" si="0"/>
        <v>0</v>
      </c>
      <c r="F11" s="101"/>
      <c r="G11" s="36"/>
      <c r="H11" s="36"/>
      <c r="I11" s="36"/>
      <c r="J11" s="36"/>
      <c r="K11" s="36"/>
    </row>
    <row r="12" spans="1:11" ht="15">
      <c r="A12" s="95" t="s">
        <v>130</v>
      </c>
      <c r="B12" s="130">
        <f>SUM(B7:B11)</f>
        <v>1126356</v>
      </c>
      <c r="C12" s="130">
        <f>SUM(C7:C11)</f>
        <v>201852</v>
      </c>
      <c r="D12" s="130">
        <f t="shared" si="0"/>
        <v>1328208</v>
      </c>
      <c r="F12" s="103"/>
      <c r="G12" s="36"/>
      <c r="H12" s="36"/>
      <c r="I12" s="36"/>
      <c r="J12" s="36"/>
      <c r="K12" s="36"/>
    </row>
    <row r="13" spans="1:11" ht="15">
      <c r="A13" s="95" t="s">
        <v>193</v>
      </c>
      <c r="B13" s="130">
        <v>1301658</v>
      </c>
      <c r="C13" s="130">
        <v>212931</v>
      </c>
      <c r="D13" s="130">
        <f t="shared" si="0"/>
        <v>1514589</v>
      </c>
      <c r="F13" s="103"/>
      <c r="G13" s="36"/>
      <c r="H13" s="36"/>
      <c r="I13" s="36"/>
      <c r="J13" s="36"/>
      <c r="K13" s="36"/>
    </row>
    <row r="14" spans="1:11" ht="15">
      <c r="A14" s="94" t="s">
        <v>63</v>
      </c>
      <c r="B14" s="109">
        <v>0</v>
      </c>
      <c r="C14" s="109">
        <v>0</v>
      </c>
      <c r="D14" s="112">
        <f t="shared" si="0"/>
        <v>0</v>
      </c>
      <c r="F14" s="98"/>
      <c r="G14" s="104"/>
      <c r="H14" s="104"/>
      <c r="I14" s="104"/>
      <c r="J14" s="104"/>
      <c r="K14" s="105"/>
    </row>
    <row r="15" spans="1:11" ht="28.5">
      <c r="A15" s="96" t="s">
        <v>64</v>
      </c>
      <c r="B15" s="109">
        <v>0</v>
      </c>
      <c r="C15" s="109">
        <v>17685</v>
      </c>
      <c r="D15" s="110">
        <f t="shared" si="0"/>
        <v>17685</v>
      </c>
      <c r="F15" s="98"/>
      <c r="G15" s="100"/>
      <c r="H15" s="100"/>
      <c r="I15" s="100"/>
      <c r="J15" s="100"/>
      <c r="K15" s="100"/>
    </row>
    <row r="16" spans="1:11" ht="14.25">
      <c r="A16" s="94" t="s">
        <v>65</v>
      </c>
      <c r="B16" s="109">
        <v>0</v>
      </c>
      <c r="C16" s="109">
        <v>0</v>
      </c>
      <c r="D16" s="109">
        <f t="shared" si="0"/>
        <v>0</v>
      </c>
      <c r="F16" s="101"/>
      <c r="G16" s="36"/>
      <c r="H16" s="36"/>
      <c r="I16" s="36"/>
      <c r="J16" s="36"/>
      <c r="K16" s="102"/>
    </row>
    <row r="17" spans="1:11" ht="57">
      <c r="A17" s="97" t="s">
        <v>66</v>
      </c>
      <c r="B17" s="109">
        <v>0</v>
      </c>
      <c r="C17" s="109">
        <v>0</v>
      </c>
      <c r="D17" s="109">
        <f t="shared" si="0"/>
        <v>0</v>
      </c>
      <c r="F17" s="103"/>
      <c r="G17" s="36"/>
      <c r="H17" s="36"/>
      <c r="I17" s="36"/>
      <c r="J17" s="36"/>
      <c r="K17" s="55"/>
    </row>
    <row r="18" spans="1:11" ht="15">
      <c r="A18" s="95" t="s">
        <v>194</v>
      </c>
      <c r="B18" s="111">
        <f>SUM(B13:B17)</f>
        <v>1301658</v>
      </c>
      <c r="C18" s="111">
        <f>SUM(C13:C17)</f>
        <v>230616</v>
      </c>
      <c r="D18" s="111">
        <f t="shared" si="0"/>
        <v>1532274</v>
      </c>
      <c r="F18" s="101"/>
      <c r="G18" s="36"/>
      <c r="H18" s="36"/>
      <c r="I18" s="36"/>
      <c r="J18" s="36"/>
      <c r="K18" s="36"/>
    </row>
    <row r="19" spans="7:12" ht="14.25">
      <c r="G19" s="103"/>
      <c r="H19" s="36"/>
      <c r="I19" s="36"/>
      <c r="J19" s="36"/>
      <c r="K19" s="36"/>
      <c r="L19" s="36"/>
    </row>
    <row r="20" spans="7:12" ht="15">
      <c r="G20" s="98"/>
      <c r="H20" s="104"/>
      <c r="I20" s="104"/>
      <c r="J20" s="104"/>
      <c r="K20" s="104"/>
      <c r="L20" s="105"/>
    </row>
    <row r="21" spans="7:12" ht="15">
      <c r="G21" s="98"/>
      <c r="H21" s="100"/>
      <c r="I21" s="100"/>
      <c r="J21" s="100"/>
      <c r="K21" s="100"/>
      <c r="L21" s="100"/>
    </row>
    <row r="22" spans="7:12" ht="14.25">
      <c r="G22" s="101"/>
      <c r="H22" s="36"/>
      <c r="I22" s="36"/>
      <c r="J22" s="36"/>
      <c r="K22" s="36"/>
      <c r="L22" s="102"/>
    </row>
    <row r="23" spans="1:12" ht="14.25">
      <c r="A23" s="127" t="s">
        <v>92</v>
      </c>
      <c r="B23" s="131" t="s">
        <v>0</v>
      </c>
      <c r="C23" s="131"/>
      <c r="G23" s="103"/>
      <c r="H23" s="36"/>
      <c r="I23" s="36"/>
      <c r="J23" s="36"/>
      <c r="K23" s="36"/>
      <c r="L23" s="55"/>
    </row>
    <row r="24" spans="1:12" ht="14.25">
      <c r="A24" s="127"/>
      <c r="B24" s="24"/>
      <c r="C24" s="24"/>
      <c r="G24" s="101"/>
      <c r="H24" s="36"/>
      <c r="I24" s="36"/>
      <c r="J24" s="36"/>
      <c r="K24" s="36"/>
      <c r="L24" s="36"/>
    </row>
    <row r="25" spans="1:12" ht="14.25">
      <c r="A25" s="127"/>
      <c r="B25" s="24"/>
      <c r="C25" s="24"/>
      <c r="G25" s="103"/>
      <c r="H25" s="36"/>
      <c r="I25" s="36"/>
      <c r="J25" s="36"/>
      <c r="K25" s="36"/>
      <c r="L25" s="36"/>
    </row>
    <row r="26" spans="1:12" ht="15">
      <c r="A26" s="127" t="s">
        <v>21</v>
      </c>
      <c r="B26" s="131" t="s">
        <v>22</v>
      </c>
      <c r="C26" s="131"/>
      <c r="G26" s="98"/>
      <c r="H26" s="104"/>
      <c r="I26" s="104"/>
      <c r="J26" s="104"/>
      <c r="K26" s="104"/>
      <c r="L26" s="105"/>
    </row>
  </sheetData>
  <sheetProtection/>
  <mergeCells count="1">
    <mergeCell ref="A2:F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22">
      <selection activeCell="A15" sqref="A15"/>
    </sheetView>
  </sheetViews>
  <sheetFormatPr defaultColWidth="9.140625" defaultRowHeight="12.75"/>
  <cols>
    <col min="1" max="1" width="118.28125" style="0" customWidth="1"/>
  </cols>
  <sheetData>
    <row r="1" ht="15">
      <c r="A1" s="122" t="s">
        <v>94</v>
      </c>
    </row>
    <row r="2" ht="15.75">
      <c r="A2" s="114"/>
    </row>
    <row r="3" ht="24.75" customHeight="1">
      <c r="A3" s="115" t="s">
        <v>101</v>
      </c>
    </row>
    <row r="4" ht="24" customHeight="1">
      <c r="A4" s="115" t="s">
        <v>102</v>
      </c>
    </row>
    <row r="5" ht="18" customHeight="1">
      <c r="A5" s="115" t="s">
        <v>95</v>
      </c>
    </row>
    <row r="6" ht="24.75" customHeight="1">
      <c r="A6" s="115" t="s">
        <v>96</v>
      </c>
    </row>
    <row r="7" ht="15.75">
      <c r="A7" s="116"/>
    </row>
    <row r="8" ht="51" customHeight="1">
      <c r="A8" s="121" t="s">
        <v>198</v>
      </c>
    </row>
    <row r="9" s="150" customFormat="1" ht="15">
      <c r="A9" s="149" t="s">
        <v>97</v>
      </c>
    </row>
    <row r="10" ht="69" customHeight="1">
      <c r="A10" s="149" t="s">
        <v>98</v>
      </c>
    </row>
    <row r="11" ht="28.5" customHeight="1">
      <c r="A11" s="149" t="s">
        <v>99</v>
      </c>
    </row>
    <row r="12" ht="39.75" customHeight="1">
      <c r="A12" s="151" t="s">
        <v>133</v>
      </c>
    </row>
    <row r="13" ht="254.25" customHeight="1">
      <c r="A13" s="219" t="s">
        <v>201</v>
      </c>
    </row>
    <row r="14" ht="66.75" customHeight="1">
      <c r="A14" s="219" t="s">
        <v>199</v>
      </c>
    </row>
    <row r="15" s="150" customFormat="1" ht="46.5" customHeight="1">
      <c r="A15" s="149" t="s">
        <v>163</v>
      </c>
    </row>
    <row r="16" s="150" customFormat="1" ht="45.75" customHeight="1">
      <c r="A16" s="149" t="s">
        <v>164</v>
      </c>
    </row>
    <row r="17" s="150" customFormat="1" ht="31.5" customHeight="1">
      <c r="A17" s="149" t="s">
        <v>165</v>
      </c>
    </row>
    <row r="18" s="150" customFormat="1" ht="41.25" customHeight="1">
      <c r="A18" s="149" t="s">
        <v>166</v>
      </c>
    </row>
    <row r="19" s="150" customFormat="1" ht="42.75" customHeight="1">
      <c r="A19" s="149" t="s">
        <v>167</v>
      </c>
    </row>
    <row r="20" s="150" customFormat="1" ht="44.25" customHeight="1">
      <c r="A20" s="149" t="s">
        <v>168</v>
      </c>
    </row>
    <row r="21" s="150" customFormat="1" ht="45.75" customHeight="1">
      <c r="A21" s="149" t="s">
        <v>169</v>
      </c>
    </row>
    <row r="22" s="150" customFormat="1" ht="32.25" customHeight="1">
      <c r="A22" s="149" t="s">
        <v>170</v>
      </c>
    </row>
    <row r="23" s="150" customFormat="1" ht="35.25" customHeight="1">
      <c r="A23" s="149" t="s">
        <v>171</v>
      </c>
    </row>
    <row r="24" s="150" customFormat="1" ht="30.75" customHeight="1">
      <c r="A24" s="149" t="s">
        <v>172</v>
      </c>
    </row>
    <row r="25" s="150" customFormat="1" ht="26.25" customHeight="1">
      <c r="A25" s="149" t="s">
        <v>173</v>
      </c>
    </row>
    <row r="26" s="150" customFormat="1" ht="43.5" customHeight="1">
      <c r="A26" s="149" t="s">
        <v>174</v>
      </c>
    </row>
    <row r="27" s="150" customFormat="1" ht="38.25" customHeight="1">
      <c r="A27" s="149" t="s">
        <v>175</v>
      </c>
    </row>
    <row r="28" s="150" customFormat="1" ht="42" customHeight="1">
      <c r="A28" s="149" t="s">
        <v>176</v>
      </c>
    </row>
    <row r="29" s="150" customFormat="1" ht="62.25" customHeight="1">
      <c r="A29" s="149" t="s">
        <v>177</v>
      </c>
    </row>
    <row r="30" s="150" customFormat="1" ht="58.5" customHeight="1">
      <c r="A30" s="149" t="s">
        <v>178</v>
      </c>
    </row>
    <row r="31" s="150" customFormat="1" ht="31.5" customHeight="1">
      <c r="A31" s="149" t="s">
        <v>179</v>
      </c>
    </row>
    <row r="32" ht="15.75">
      <c r="A32" s="116"/>
    </row>
    <row r="33" ht="15.75">
      <c r="A33" s="116"/>
    </row>
    <row r="34" ht="15.75">
      <c r="A34" s="116"/>
    </row>
    <row r="35" ht="15.75">
      <c r="A35" s="116"/>
    </row>
    <row r="36" ht="15.75">
      <c r="A36" s="116"/>
    </row>
    <row r="37" ht="15.75">
      <c r="A37" s="116"/>
    </row>
    <row r="38" spans="1:7" ht="15.75">
      <c r="A38" s="121" t="s">
        <v>127</v>
      </c>
      <c r="G38" s="116" t="s">
        <v>126</v>
      </c>
    </row>
    <row r="39" ht="15">
      <c r="A39" s="121"/>
    </row>
    <row r="40" ht="15">
      <c r="A40" s="125"/>
    </row>
    <row r="41" spans="1:7" ht="15.75">
      <c r="A41" s="126" t="s">
        <v>129</v>
      </c>
      <c r="F41" s="117" t="s">
        <v>100</v>
      </c>
      <c r="G41" s="117" t="s">
        <v>128</v>
      </c>
    </row>
    <row r="42" ht="12.75">
      <c r="A42" s="118"/>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0">
      <selection activeCell="C23" sqref="C23"/>
    </sheetView>
  </sheetViews>
  <sheetFormatPr defaultColWidth="9.140625" defaultRowHeight="12.75"/>
  <cols>
    <col min="1" max="1" width="19.7109375" style="0" customWidth="1"/>
    <col min="2" max="2" width="39.421875" style="0" customWidth="1"/>
    <col min="3" max="3" width="23.7109375" style="0" customWidth="1"/>
    <col min="4" max="4" width="21.7109375" style="0" customWidth="1"/>
    <col min="5" max="5" width="30.421875" style="0" customWidth="1"/>
  </cols>
  <sheetData>
    <row r="1" ht="14.25">
      <c r="C1" s="123" t="s">
        <v>103</v>
      </c>
    </row>
    <row r="2" ht="14.25">
      <c r="C2" s="123" t="s">
        <v>104</v>
      </c>
    </row>
    <row r="3" ht="14.25">
      <c r="C3" s="123" t="s">
        <v>105</v>
      </c>
    </row>
    <row r="4" ht="14.25">
      <c r="C4" s="123" t="s">
        <v>106</v>
      </c>
    </row>
    <row r="5" ht="14.25">
      <c r="C5" s="123" t="s">
        <v>107</v>
      </c>
    </row>
    <row r="7" spans="1:2" ht="14.25">
      <c r="A7" s="123"/>
      <c r="B7" s="124" t="s">
        <v>108</v>
      </c>
    </row>
    <row r="8" spans="1:2" ht="14.25">
      <c r="A8" s="123"/>
      <c r="B8" s="124" t="s">
        <v>109</v>
      </c>
    </row>
    <row r="9" spans="1:2" ht="14.25">
      <c r="A9" s="123"/>
      <c r="B9" s="124" t="s">
        <v>110</v>
      </c>
    </row>
    <row r="11" spans="1:5" ht="30.75" customHeight="1">
      <c r="A11" s="213" t="s">
        <v>111</v>
      </c>
      <c r="B11" s="214"/>
      <c r="C11" s="214"/>
      <c r="D11" s="214"/>
      <c r="E11" s="214"/>
    </row>
    <row r="12" spans="1:5" ht="14.25">
      <c r="A12" s="213" t="s">
        <v>112</v>
      </c>
      <c r="B12" s="214"/>
      <c r="C12" s="214"/>
      <c r="D12" s="214"/>
      <c r="E12" s="214"/>
    </row>
    <row r="13" spans="1:5" ht="17.25" customHeight="1">
      <c r="A13" s="213" t="s">
        <v>95</v>
      </c>
      <c r="B13" s="214"/>
      <c r="C13" s="214"/>
      <c r="D13" s="214"/>
      <c r="E13" s="214"/>
    </row>
    <row r="14" spans="1:5" ht="34.5" customHeight="1">
      <c r="A14" s="213" t="s">
        <v>96</v>
      </c>
      <c r="B14" s="214"/>
      <c r="C14" s="214"/>
      <c r="D14" s="214"/>
      <c r="E14" s="214"/>
    </row>
    <row r="15" ht="14.25">
      <c r="A15" s="118" t="s">
        <v>195</v>
      </c>
    </row>
    <row r="17" spans="1:5" ht="29.25" customHeight="1">
      <c r="A17" s="215" t="s">
        <v>119</v>
      </c>
      <c r="B17" s="215"/>
      <c r="C17" s="215"/>
      <c r="D17" s="215" t="s">
        <v>123</v>
      </c>
      <c r="E17" s="215" t="s">
        <v>124</v>
      </c>
    </row>
    <row r="18" spans="1:5" ht="12.75">
      <c r="A18" s="216" t="s">
        <v>120</v>
      </c>
      <c r="B18" s="216" t="s">
        <v>121</v>
      </c>
      <c r="C18" s="216" t="s">
        <v>122</v>
      </c>
      <c r="D18" s="215"/>
      <c r="E18" s="215"/>
    </row>
    <row r="19" spans="1:5" ht="12.75">
      <c r="A19" s="216"/>
      <c r="B19" s="216" t="s">
        <v>113</v>
      </c>
      <c r="C19" s="216" t="s">
        <v>114</v>
      </c>
      <c r="D19" s="215"/>
      <c r="E19" s="215"/>
    </row>
    <row r="20" spans="1:5" ht="12.75">
      <c r="A20" s="216"/>
      <c r="B20" s="216" t="s">
        <v>115</v>
      </c>
      <c r="C20" s="216"/>
      <c r="D20" s="215"/>
      <c r="E20" s="215"/>
    </row>
    <row r="21" spans="1:5" ht="119.25" customHeight="1">
      <c r="A21" s="216"/>
      <c r="B21" s="216" t="s">
        <v>116</v>
      </c>
      <c r="C21" s="216"/>
      <c r="D21" s="215"/>
      <c r="E21" s="215"/>
    </row>
    <row r="22" spans="1:5" ht="14.25">
      <c r="A22" s="119">
        <v>1</v>
      </c>
      <c r="B22" s="119">
        <v>2</v>
      </c>
      <c r="C22" s="119">
        <v>3</v>
      </c>
      <c r="D22" s="119">
        <v>4</v>
      </c>
      <c r="E22" s="119">
        <v>5</v>
      </c>
    </row>
    <row r="23" spans="1:5" ht="28.5">
      <c r="A23" s="119" t="s">
        <v>117</v>
      </c>
      <c r="B23" s="119" t="s">
        <v>125</v>
      </c>
      <c r="C23" s="120">
        <v>0.97966</v>
      </c>
      <c r="D23" s="119" t="s">
        <v>118</v>
      </c>
      <c r="E23" s="119" t="s">
        <v>118</v>
      </c>
    </row>
    <row r="31" spans="1:2" ht="14.25">
      <c r="A31" s="123" t="s">
        <v>127</v>
      </c>
      <c r="B31" s="123"/>
    </row>
    <row r="32" spans="1:2" ht="14.25">
      <c r="A32" s="123"/>
      <c r="B32" s="123"/>
    </row>
    <row r="33" spans="1:2" ht="14.25">
      <c r="A33" s="123"/>
      <c r="B33" s="123"/>
    </row>
    <row r="34" spans="1:2" ht="14.25">
      <c r="A34" s="133" t="s">
        <v>129</v>
      </c>
      <c r="B34" s="123"/>
    </row>
  </sheetData>
  <sheetProtection/>
  <mergeCells count="10">
    <mergeCell ref="A11:E11"/>
    <mergeCell ref="A12:E12"/>
    <mergeCell ref="A13:E13"/>
    <mergeCell ref="A14:E14"/>
    <mergeCell ref="A17:C17"/>
    <mergeCell ref="D17:D21"/>
    <mergeCell ref="E17:E21"/>
    <mergeCell ref="A18:A21"/>
    <mergeCell ref="B18:B21"/>
    <mergeCell ref="C18:C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6"/>
  <sheetViews>
    <sheetView tabSelected="1" zoomScalePageLayoutView="0" workbookViewId="0" topLeftCell="A1">
      <selection activeCell="C22" sqref="C22"/>
    </sheetView>
  </sheetViews>
  <sheetFormatPr defaultColWidth="9.140625" defaultRowHeight="12.75"/>
  <cols>
    <col min="1" max="1" width="52.7109375" style="0" customWidth="1"/>
    <col min="2" max="2" width="21.00390625" style="0" customWidth="1"/>
    <col min="3" max="3" width="33.140625" style="0" customWidth="1"/>
  </cols>
  <sheetData>
    <row r="1" spans="1:3" ht="15.75">
      <c r="A1" s="134"/>
      <c r="B1" s="134"/>
      <c r="C1" s="135"/>
    </row>
    <row r="2" spans="1:3" ht="15.75">
      <c r="A2" s="217" t="s">
        <v>196</v>
      </c>
      <c r="B2" s="217"/>
      <c r="C2" s="217"/>
    </row>
    <row r="3" spans="1:3" ht="15.75">
      <c r="A3" s="217" t="s">
        <v>134</v>
      </c>
      <c r="B3" s="217"/>
      <c r="C3" s="217"/>
    </row>
    <row r="4" spans="1:3" ht="15.75">
      <c r="A4" s="217" t="s">
        <v>135</v>
      </c>
      <c r="B4" s="218"/>
      <c r="C4" s="218"/>
    </row>
    <row r="5" spans="1:3" ht="15.75">
      <c r="A5" s="217" t="s">
        <v>197</v>
      </c>
      <c r="B5" s="218"/>
      <c r="C5" s="218"/>
    </row>
    <row r="6" spans="1:3" ht="15.75">
      <c r="A6" s="217" t="s">
        <v>136</v>
      </c>
      <c r="B6" s="218"/>
      <c r="C6" s="218"/>
    </row>
    <row r="7" spans="1:3" ht="16.5" thickBot="1">
      <c r="A7" s="134"/>
      <c r="B7" s="134"/>
      <c r="C7" s="136"/>
    </row>
    <row r="8" spans="1:3" ht="97.5" customHeight="1">
      <c r="A8" s="137" t="s">
        <v>137</v>
      </c>
      <c r="B8" s="138" t="s">
        <v>138</v>
      </c>
      <c r="C8" s="138" t="s">
        <v>139</v>
      </c>
    </row>
    <row r="9" spans="1:3" ht="44.25" customHeight="1">
      <c r="A9" s="139" t="s">
        <v>140</v>
      </c>
      <c r="B9" s="140" t="s">
        <v>150</v>
      </c>
      <c r="C9" s="141">
        <v>0.137</v>
      </c>
    </row>
    <row r="10" spans="1:3" ht="44.25" customHeight="1">
      <c r="A10" s="139" t="s">
        <v>141</v>
      </c>
      <c r="B10" s="140" t="s">
        <v>151</v>
      </c>
      <c r="C10" s="141">
        <v>0.037</v>
      </c>
    </row>
    <row r="11" spans="1:3" ht="52.5" customHeight="1">
      <c r="A11" s="139" t="s">
        <v>142</v>
      </c>
      <c r="B11" s="140" t="s">
        <v>152</v>
      </c>
      <c r="C11" s="141">
        <v>0.013</v>
      </c>
    </row>
    <row r="12" spans="1:3" ht="55.5" customHeight="1">
      <c r="A12" s="139" t="s">
        <v>143</v>
      </c>
      <c r="B12" s="140" t="s">
        <v>151</v>
      </c>
      <c r="C12" s="141">
        <v>0</v>
      </c>
    </row>
    <row r="13" spans="1:3" ht="14.25">
      <c r="A13" s="142" t="s">
        <v>144</v>
      </c>
      <c r="B13" s="140" t="s">
        <v>153</v>
      </c>
      <c r="C13" s="141">
        <v>0.206</v>
      </c>
    </row>
    <row r="14" spans="1:3" ht="14.25">
      <c r="A14" s="142" t="s">
        <v>145</v>
      </c>
      <c r="B14" s="140" t="s">
        <v>154</v>
      </c>
      <c r="C14" s="141">
        <v>0.191</v>
      </c>
    </row>
    <row r="15" spans="1:3" ht="14.25">
      <c r="A15" s="142" t="s">
        <v>132</v>
      </c>
      <c r="B15" s="140" t="s">
        <v>155</v>
      </c>
      <c r="C15" s="141">
        <v>0.118</v>
      </c>
    </row>
    <row r="16" spans="1:3" ht="14.25">
      <c r="A16" s="142" t="s">
        <v>146</v>
      </c>
      <c r="B16" s="140" t="s">
        <v>156</v>
      </c>
      <c r="C16" s="141">
        <v>0.616</v>
      </c>
    </row>
    <row r="17" spans="1:3" ht="42.75" customHeight="1">
      <c r="A17" s="143" t="s">
        <v>147</v>
      </c>
      <c r="B17" s="144" t="s">
        <v>157</v>
      </c>
      <c r="C17" s="145">
        <v>0.0075</v>
      </c>
    </row>
    <row r="18" spans="1:3" ht="39.75" customHeight="1">
      <c r="A18" s="143" t="s">
        <v>148</v>
      </c>
      <c r="B18" s="144" t="s">
        <v>157</v>
      </c>
      <c r="C18" s="145">
        <v>0.0073</v>
      </c>
    </row>
    <row r="19" spans="1:3" ht="42" customHeight="1">
      <c r="A19" s="146" t="s">
        <v>149</v>
      </c>
      <c r="B19" s="147" t="s">
        <v>180</v>
      </c>
      <c r="C19" s="148">
        <v>0.206</v>
      </c>
    </row>
    <row r="23" spans="1:3" ht="14.25">
      <c r="A23" s="127" t="s">
        <v>92</v>
      </c>
      <c r="B23" s="131" t="s">
        <v>0</v>
      </c>
      <c r="C23" s="131"/>
    </row>
    <row r="24" spans="1:3" ht="14.25">
      <c r="A24" s="127"/>
      <c r="B24" s="24"/>
      <c r="C24" s="24"/>
    </row>
    <row r="25" spans="1:3" ht="14.25">
      <c r="A25" s="127"/>
      <c r="B25" s="24"/>
      <c r="C25" s="24"/>
    </row>
    <row r="26" spans="1:3" ht="14.25">
      <c r="A26" s="127" t="s">
        <v>21</v>
      </c>
      <c r="B26" s="131" t="s">
        <v>22</v>
      </c>
      <c r="C26" s="131"/>
    </row>
  </sheetData>
  <sheetProtection/>
  <mergeCells count="5">
    <mergeCell ref="A2:C2"/>
    <mergeCell ref="A3:C3"/>
    <mergeCell ref="A4:C4"/>
    <mergeCell ref="A5:C5"/>
    <mergeCell ref="A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Мукашова Айжамал Эсенкадыровна</cp:lastModifiedBy>
  <cp:lastPrinted>2015-04-07T11:37:05Z</cp:lastPrinted>
  <dcterms:created xsi:type="dcterms:W3CDTF">1996-10-08T23:32:33Z</dcterms:created>
  <dcterms:modified xsi:type="dcterms:W3CDTF">2019-05-03T12:20:54Z</dcterms:modified>
  <cp:category/>
  <cp:version/>
  <cp:contentType/>
  <cp:contentStatus/>
</cp:coreProperties>
</file>