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офп" sheetId="1" r:id="rId1"/>
    <sheet name="осп" sheetId="2" r:id="rId2"/>
    <sheet name="О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<sst xmlns="http://schemas.openxmlformats.org/spreadsheetml/2006/main" count="162" uniqueCount="122">
  <si>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</si>
  <si>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</si>
  <si>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</si>
  <si>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</si>
  <si>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</si>
  <si>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</si>
  <si>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</si>
  <si>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</si>
  <si>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</si>
  <si>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</si>
  <si>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</si>
  <si>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</si>
  <si>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</si>
  <si>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</si>
  <si>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</si>
  <si>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</si>
  <si>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</si>
  <si>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</si>
  <si>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</si>
  <si>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</si>
  <si>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</si>
  <si>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</si>
  <si>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</si>
  <si>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</si>
  <si>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</si>
  <si>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</si>
  <si>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</si>
  <si>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</si>
  <si>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</si>
  <si>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</si>
  <si>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</si>
  <si>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</si>
  <si>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</si>
  <si>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</si>
  <si>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</si>
  <si>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</si>
  <si>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</si>
  <si>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</si>
  <si>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</si>
  <si>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</si>
  <si>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</si>
  <si>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</si>
  <si>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</si>
  <si>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</si>
  <si>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</si>
  <si>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</si>
  <si>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</si>
  <si>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</si>
  <si>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</si>
  <si>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</si>
  <si>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</si>
  <si>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</si>
  <si>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</si>
  <si>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</si>
  <si>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</si>
  <si>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</si>
  <si>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</si>
  <si>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</si>
  <si>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</si>
  <si>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</si>
  <si>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</si>
  <si>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</si>
  <si>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</si>
  <si>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Июнь 2014</t>
  </si>
  <si>
    <t>Июнь 2013</t>
  </si>
  <si>
    <t>Июнь 2012</t>
  </si>
  <si>
    <t xml:space="preserve">Июнь 2014 </t>
  </si>
  <si>
    <t xml:space="preserve">Июнь  2013 </t>
  </si>
  <si>
    <t xml:space="preserve">Июнь  2012 </t>
  </si>
  <si>
    <t>Отчет о финансовом положении  на 30 июня  2014 года (включительно)</t>
  </si>
  <si>
    <t>Отчет оприбыли или убытке и прочем совокупном доходе на 30 июня 2014 года (включительно)</t>
  </si>
  <si>
    <t>ОАО "Коммерческий банк КЫРГЫЗСТАН"</t>
  </si>
  <si>
    <t>Отчет о движении денежных средств на  30 июня 2014 года(включительно)</t>
  </si>
  <si>
    <t>Отчетный         период                    II-квартал   2014</t>
  </si>
  <si>
    <t>Отчетный         период                   II-квартал   2013</t>
  </si>
  <si>
    <t>ДВИЖЕНИЕ ДЕНЕЖНЫХ СРЕДСТВ ОТ ОПЕРАЦИОННОЙ ДЕЯТЕЛЬНОСТИ</t>
  </si>
  <si>
    <t>тыс. сом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</si>
  <si>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</si>
  <si>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(выплаты) по операциям с иностранной валютой</t>
  </si>
  <si>
    <t>Дивиденды полученные</t>
  </si>
  <si>
    <t>Поступления (выплаты) по прочим доходам (расходам)</t>
  </si>
  <si>
    <t>(Увеличение) уменьшение операционных активов</t>
  </si>
  <si>
    <t>Увеличение (уменьшение) операционных обязательств</t>
  </si>
  <si>
    <t>Кредиты банков и других финансовых институтов</t>
  </si>
  <si>
    <t>Чистое движение денежных средств от операционной деятельности до уплаты налога на прибыль</t>
  </si>
  <si>
    <t>Налог на прибыль уплаченный</t>
  </si>
  <si>
    <t>Чистое движение денежных средств от операционной деятельности</t>
  </si>
  <si>
    <t>ДВИЖЕНИЕ ДЕНЕЖНЫХ СРЕДСТВ ОТ ИНВЕСТИЦИОННОЙ ДЕЯТЕЛЬНОСТИ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</si>
  <si>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</si>
  <si>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</si>
  <si>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Приобретения основных средств и нематериальных активов</t>
  </si>
  <si>
    <t>Продажи основных средств и нематериальных активов</t>
  </si>
  <si>
    <t>Чистое движение денежных средств от инвестиционной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</si>
  <si>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</si>
  <si>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</si>
  <si>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</si>
  <si>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Выпуск акций</t>
  </si>
  <si>
    <t>Дивиденды выплаченные</t>
  </si>
  <si>
    <t>Чистое движение денежных средств от финансовой деятельности</t>
  </si>
  <si>
    <t>Чистое увеличение (уменьшение) денежных и приравненных к ним средств</t>
  </si>
  <si>
    <t>Влияние изменений валютных курсов на величину денежных и приравненных к ним средств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</si>
  <si>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</si>
  <si>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</si>
  <si>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ОАО " Коммерческий банк КЫРГЫЗСТАН"</t>
  </si>
  <si>
    <t>Отчет об изменениях в капитале на 30 июня 2014 года(включительно)</t>
  </si>
  <si>
    <t>Акционерный капитал             тыс. сом</t>
  </si>
  <si>
    <t>Дополнительно оплаченный капитал                тыс. сом</t>
  </si>
  <si>
    <t>Резервы         тыс. сом</t>
  </si>
  <si>
    <t>Нераспределенная прибыль           тыс. сом</t>
  </si>
  <si>
    <t>Итого                 тыс. сом</t>
  </si>
  <si>
    <t>Остаток на 01 января 2014 года</t>
  </si>
  <si>
    <t>Прибыль общий                                           совокупный доход за год</t>
  </si>
  <si>
    <t>Итого совокупного дохода за год</t>
  </si>
  <si>
    <t>Дивиденды объявленные</t>
  </si>
  <si>
    <t>Итого операций с                             собственниками</t>
  </si>
  <si>
    <t>Перевод</t>
  </si>
  <si>
    <t>Остаток на 31 марта                       2014 года</t>
  </si>
  <si>
    <t>Остаток на 1 апреля                      2014 года</t>
  </si>
  <si>
    <t>Чистая прибыль</t>
  </si>
  <si>
    <t>Итого совокупного дохода                 за год</t>
  </si>
  <si>
    <t>Итого операций с                          собственниками</t>
  </si>
  <si>
    <t>Остаток на 30 июня                              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</si>
</sst>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0" fontId="7" fillId="0" borderId="0" xfId="40" applyFont="1" applyBorder="1" applyAlignment="1">
      <alignment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180" fontId="8" fillId="0" borderId="11" xfId="68" applyNumberFormat="1" applyFont="1" applyFill="1" applyBorder="1" applyAlignment="1">
      <alignment/>
    </xf>
    <xf numFmtId="180" fontId="8" fillId="0" borderId="0" xfId="68" applyNumberFormat="1" applyFont="1" applyFill="1" applyBorder="1" applyAlignment="1">
      <alignment/>
    </xf>
    <xf numFmtId="0" fontId="7" fillId="0" borderId="0" xfId="41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1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9" applyFont="1">
      <alignment/>
      <protection/>
    </xf>
    <xf numFmtId="180" fontId="8" fillId="0" borderId="12" xfId="68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8" fillId="0" borderId="0" xfId="40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40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40" applyFont="1" applyFill="1" applyBorder="1" applyAlignment="1">
      <alignment horizontal="left" wrapText="1"/>
      <protection/>
    </xf>
    <xf numFmtId="180" fontId="8" fillId="0" borderId="0" xfId="41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40" applyFont="1" applyFill="1" applyBorder="1" applyAlignment="1" quotePrefix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9" applyFont="1" applyAlignment="1">
      <alignment/>
      <protection/>
    </xf>
    <xf numFmtId="0" fontId="7" fillId="0" borderId="0" xfId="40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0" fontId="8" fillId="0" borderId="0" xfId="40" applyFont="1" applyBorder="1" applyAlignment="1">
      <alignment horizontal="left"/>
      <protection/>
    </xf>
    <xf numFmtId="177" fontId="8" fillId="0" borderId="0" xfId="41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9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4" fillId="0" borderId="11" xfId="68" applyNumberFormat="1" applyFont="1" applyFill="1" applyBorder="1" applyAlignment="1">
      <alignment/>
    </xf>
    <xf numFmtId="180" fontId="14" fillId="0" borderId="0" xfId="68" applyNumberFormat="1" applyFont="1" applyFill="1" applyBorder="1" applyAlignment="1">
      <alignment/>
    </xf>
    <xf numFmtId="180" fontId="14" fillId="0" borderId="12" xfId="68" applyNumberFormat="1" applyFont="1" applyFill="1" applyBorder="1" applyAlignment="1">
      <alignment/>
    </xf>
    <xf numFmtId="180" fontId="7" fillId="33" borderId="0" xfId="41" applyNumberFormat="1" applyFont="1" applyFill="1" applyAlignment="1">
      <alignment horizontal="right"/>
      <protection/>
    </xf>
    <xf numFmtId="0" fontId="54" fillId="0" borderId="0" xfId="40" applyFont="1" applyFill="1" applyBorder="1" applyAlignment="1">
      <alignment/>
      <protection/>
    </xf>
    <xf numFmtId="180" fontId="54" fillId="0" borderId="0" xfId="41" applyNumberFormat="1" applyFont="1" applyFill="1" applyAlignment="1">
      <alignment horizontal="right"/>
      <protection/>
    </xf>
    <xf numFmtId="180" fontId="55" fillId="0" borderId="0" xfId="68" applyNumberFormat="1" applyFont="1" applyFill="1" applyBorder="1" applyAlignment="1">
      <alignment/>
    </xf>
    <xf numFmtId="0" fontId="7" fillId="0" borderId="0" xfId="39" applyFont="1">
      <alignment/>
      <protection/>
    </xf>
    <xf numFmtId="180" fontId="7" fillId="0" borderId="0" xfId="68" applyNumberFormat="1" applyFont="1" applyFill="1" applyBorder="1" applyAlignment="1">
      <alignment/>
    </xf>
    <xf numFmtId="180" fontId="0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0" fontId="54" fillId="0" borderId="0" xfId="0" applyNumberFormat="1" applyFont="1" applyFill="1" applyBorder="1" applyAlignment="1">
      <alignment/>
    </xf>
    <xf numFmtId="180" fontId="56" fillId="0" borderId="0" xfId="41" applyNumberFormat="1" applyFont="1" applyFill="1" applyAlignment="1">
      <alignment horizontal="right"/>
      <protection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3" fillId="0" borderId="14" xfId="35" applyFont="1" applyBorder="1" applyAlignment="1">
      <alignment vertical="top"/>
      <protection/>
    </xf>
    <xf numFmtId="0" fontId="34" fillId="0" borderId="14" xfId="0" applyFont="1" applyBorder="1" applyAlignment="1">
      <alignment horizontal="center" vertical="top" wrapText="1"/>
    </xf>
    <xf numFmtId="182" fontId="34" fillId="0" borderId="14" xfId="0" applyNumberFormat="1" applyFont="1" applyBorder="1" applyAlignment="1">
      <alignment horizontal="center" vertical="top" wrapText="1"/>
    </xf>
    <xf numFmtId="0" fontId="11" fillId="0" borderId="14" xfId="35" applyFont="1" applyBorder="1" applyAlignment="1">
      <alignment horizontal="left" vertical="top"/>
      <protection/>
    </xf>
    <xf numFmtId="180" fontId="11" fillId="0" borderId="14" xfId="35" applyNumberFormat="1" applyFont="1" applyFill="1" applyBorder="1" applyAlignment="1">
      <alignment/>
      <protection/>
    </xf>
    <xf numFmtId="0" fontId="11" fillId="0" borderId="14" xfId="35" applyFont="1" applyBorder="1" applyAlignment="1">
      <alignment horizontal="left" vertical="top" wrapText="1"/>
      <protection/>
    </xf>
    <xf numFmtId="0" fontId="11" fillId="0" borderId="14" xfId="35" applyFont="1" applyBorder="1" applyAlignment="1">
      <alignment vertical="top"/>
      <protection/>
    </xf>
    <xf numFmtId="177" fontId="11" fillId="0" borderId="14" xfId="35" applyNumberFormat="1" applyFont="1" applyFill="1" applyBorder="1" applyAlignment="1">
      <alignment/>
      <protection/>
    </xf>
    <xf numFmtId="0" fontId="33" fillId="0" borderId="14" xfId="35" applyFont="1" applyBorder="1" applyAlignment="1">
      <alignment horizontal="left" vertical="top"/>
      <protection/>
    </xf>
    <xf numFmtId="0" fontId="11" fillId="0" borderId="14" xfId="40" applyFont="1" applyBorder="1" applyAlignment="1">
      <alignment horizontal="left" wrapText="1"/>
      <protection/>
    </xf>
    <xf numFmtId="0" fontId="11" fillId="0" borderId="0" xfId="40" applyFont="1" applyFill="1" applyBorder="1" applyAlignment="1" quotePrefix="1">
      <alignment horizontal="left" wrapText="1"/>
      <protection/>
    </xf>
    <xf numFmtId="0" fontId="11" fillId="0" borderId="14" xfId="40" applyFont="1" applyFill="1" applyBorder="1" applyAlignment="1">
      <alignment horizontal="left" wrapText="1"/>
      <protection/>
    </xf>
    <xf numFmtId="180" fontId="33" fillId="0" borderId="14" xfId="35" applyNumberFormat="1" applyFont="1" applyFill="1" applyBorder="1" applyAlignment="1">
      <alignment horizontal="right"/>
      <protection/>
    </xf>
    <xf numFmtId="0" fontId="33" fillId="0" borderId="14" xfId="35" applyFont="1" applyBorder="1" applyAlignment="1">
      <alignment horizontal="left" vertical="top" wrapText="1"/>
      <protection/>
    </xf>
    <xf numFmtId="180" fontId="11" fillId="0" borderId="14" xfId="35" applyNumberFormat="1" applyFont="1" applyFill="1" applyBorder="1" applyAlignment="1">
      <alignment horizontal="right"/>
      <protection/>
    </xf>
    <xf numFmtId="0" fontId="33" fillId="0" borderId="14" xfId="35" applyFont="1" applyBorder="1" applyAlignment="1">
      <alignment/>
      <protection/>
    </xf>
    <xf numFmtId="180" fontId="11" fillId="34" borderId="14" xfId="35" applyNumberFormat="1" applyFont="1" applyFill="1" applyBorder="1" applyAlignment="1">
      <alignment/>
      <protection/>
    </xf>
    <xf numFmtId="0" fontId="11" fillId="0" borderId="14" xfId="35" applyFont="1" applyBorder="1" applyAlignment="1">
      <alignment/>
      <protection/>
    </xf>
    <xf numFmtId="0" fontId="11" fillId="0" borderId="14" xfId="35" applyFont="1" applyBorder="1" applyAlignment="1">
      <alignment vertical="top" wrapText="1"/>
      <protection/>
    </xf>
    <xf numFmtId="0" fontId="33" fillId="0" borderId="0" xfId="35" applyFont="1" applyBorder="1" applyAlignment="1">
      <alignment vertical="top"/>
      <protection/>
    </xf>
    <xf numFmtId="180" fontId="33" fillId="0" borderId="0" xfId="35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8" fillId="0" borderId="0" xfId="38" applyFont="1" applyAlignment="1">
      <alignment horizontal="center"/>
      <protection/>
    </xf>
    <xf numFmtId="0" fontId="8" fillId="0" borderId="0" xfId="38" applyFont="1" applyAlignment="1" quotePrefix="1">
      <alignment horizontal="left"/>
      <protection/>
    </xf>
    <xf numFmtId="0" fontId="7" fillId="0" borderId="0" xfId="38" applyFont="1">
      <alignment/>
      <protection/>
    </xf>
    <xf numFmtId="0" fontId="8" fillId="0" borderId="0" xfId="38" applyFont="1">
      <alignment/>
      <protection/>
    </xf>
    <xf numFmtId="0" fontId="7" fillId="0" borderId="0" xfId="38" applyFont="1" applyBorder="1">
      <alignment/>
      <protection/>
    </xf>
    <xf numFmtId="0" fontId="1" fillId="0" borderId="0" xfId="38" applyFont="1" applyBorder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0" xfId="38" applyFont="1" applyBorder="1" applyAlignment="1">
      <alignment horizontal="center" wrapText="1"/>
      <protection/>
    </xf>
    <xf numFmtId="0" fontId="8" fillId="0" borderId="0" xfId="38" applyFont="1" applyBorder="1" applyAlignment="1">
      <alignment horizontal="center" vertical="center" wrapText="1"/>
      <protection/>
    </xf>
    <xf numFmtId="0" fontId="8" fillId="0" borderId="0" xfId="38" applyFont="1" applyBorder="1">
      <alignment/>
      <protection/>
    </xf>
    <xf numFmtId="0" fontId="7" fillId="0" borderId="0" xfId="0" applyFont="1" applyBorder="1" applyAlignment="1">
      <alignment/>
    </xf>
    <xf numFmtId="3" fontId="7" fillId="0" borderId="15" xfId="38" applyNumberFormat="1" applyFont="1" applyBorder="1">
      <alignment/>
      <protection/>
    </xf>
    <xf numFmtId="180" fontId="7" fillId="0" borderId="15" xfId="41" applyNumberFormat="1" applyFont="1" applyFill="1" applyBorder="1" applyAlignment="1">
      <alignment horizontal="right"/>
      <protection/>
    </xf>
    <xf numFmtId="3" fontId="8" fillId="0" borderId="0" xfId="38" applyNumberFormat="1" applyFont="1" applyBorder="1">
      <alignment/>
      <protection/>
    </xf>
    <xf numFmtId="0" fontId="8" fillId="0" borderId="0" xfId="38" applyFont="1" applyBorder="1" applyAlignment="1" quotePrefix="1">
      <alignment horizontal="left"/>
      <protection/>
    </xf>
    <xf numFmtId="3" fontId="7" fillId="0" borderId="0" xfId="38" applyNumberFormat="1" applyFont="1" applyBorder="1">
      <alignment/>
      <protection/>
    </xf>
    <xf numFmtId="0" fontId="7" fillId="0" borderId="0" xfId="38" applyFont="1" applyBorder="1" applyAlignment="1" quotePrefix="1">
      <alignment horizontal="left" wrapText="1"/>
      <protection/>
    </xf>
    <xf numFmtId="0" fontId="8" fillId="0" borderId="0" xfId="38" applyFont="1" applyBorder="1" applyAlignment="1">
      <alignment horizontal="left"/>
      <protection/>
    </xf>
    <xf numFmtId="3" fontId="8" fillId="0" borderId="15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3" fontId="8" fillId="0" borderId="0" xfId="41" applyNumberFormat="1" applyFont="1" applyFill="1" applyAlignment="1">
      <alignment horizontal="right"/>
      <protection/>
    </xf>
    <xf numFmtId="3" fontId="8" fillId="0" borderId="13" xfId="41" applyNumberFormat="1" applyFont="1" applyFill="1" applyBorder="1" applyAlignment="1">
      <alignment horizontal="right"/>
      <protection/>
    </xf>
    <xf numFmtId="3" fontId="7" fillId="0" borderId="13" xfId="41" applyNumberFormat="1" applyFont="1" applyFill="1" applyBorder="1" applyAlignment="1">
      <alignment horizontal="right"/>
      <protection/>
    </xf>
    <xf numFmtId="0" fontId="8" fillId="0" borderId="0" xfId="38" applyFont="1" applyBorder="1" applyAlignment="1">
      <alignment wrapText="1"/>
      <protection/>
    </xf>
    <xf numFmtId="3" fontId="8" fillId="0" borderId="12" xfId="38" applyNumberFormat="1" applyFont="1" applyBorder="1">
      <alignment/>
      <protection/>
    </xf>
    <xf numFmtId="180" fontId="8" fillId="0" borderId="16" xfId="41" applyNumberFormat="1" applyFont="1" applyFill="1" applyBorder="1" applyAlignment="1">
      <alignment horizontal="right"/>
      <protection/>
    </xf>
    <xf numFmtId="3" fontId="8" fillId="0" borderId="13" xfId="38" applyNumberFormat="1" applyFont="1" applyBorder="1">
      <alignment/>
      <protection/>
    </xf>
    <xf numFmtId="0" fontId="7" fillId="0" borderId="0" xfId="38" applyFont="1" applyBorder="1" applyAlignment="1">
      <alignment wrapText="1"/>
      <protection/>
    </xf>
    <xf numFmtId="0" fontId="8" fillId="0" borderId="0" xfId="38" applyFont="1" applyBorder="1" applyAlignment="1" quotePrefix="1">
      <alignment horizontal="left" wrapText="1"/>
      <protection/>
    </xf>
    <xf numFmtId="0" fontId="7" fillId="0" borderId="0" xfId="38" applyFont="1" applyBorder="1" applyAlignment="1">
      <alignment horizontal="left"/>
      <protection/>
    </xf>
    <xf numFmtId="180" fontId="7" fillId="0" borderId="0" xfId="41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7" fillId="0" borderId="0" xfId="38" applyFont="1" applyBorder="1" applyAlignment="1" quotePrefix="1">
      <alignment horizontal="left"/>
      <protection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31">
      <selection activeCell="A17" sqref="A17"/>
    </sheetView>
  </sheetViews>
  <sheetFormatPr defaultColWidth="9.140625" defaultRowHeight="12.75"/>
  <cols>
    <col min="1" max="1" width="56.421875" style="1" bestFit="1" customWidth="1"/>
    <col min="2" max="2" width="20.57421875" style="53" customWidth="1"/>
    <col min="3" max="3" width="23.00390625" style="53" customWidth="1"/>
    <col min="4" max="4" width="25.00390625" style="51" customWidth="1"/>
    <col min="5" max="6" width="13.7109375" style="24" customWidth="1"/>
    <col min="7" max="7" width="11.00390625" style="1" bestFit="1" customWidth="1"/>
    <col min="8" max="16384" width="9.140625" style="1" customWidth="1"/>
  </cols>
  <sheetData>
    <row r="1" spans="1:4" ht="15">
      <c r="A1" s="75" t="s">
        <v>55</v>
      </c>
      <c r="B1" s="76"/>
      <c r="C1" s="76"/>
      <c r="D1" s="76"/>
    </row>
    <row r="2" spans="1:6" ht="15.75" thickBot="1">
      <c r="A2" s="77" t="s">
        <v>69</v>
      </c>
      <c r="B2" s="78"/>
      <c r="C2" s="78"/>
      <c r="D2" s="78"/>
      <c r="E2" s="25"/>
      <c r="F2" s="25"/>
    </row>
    <row r="4" spans="2:4" ht="15">
      <c r="B4" s="2" t="s">
        <v>52</v>
      </c>
      <c r="C4" s="3" t="s">
        <v>54</v>
      </c>
      <c r="D4" s="3" t="s">
        <v>54</v>
      </c>
    </row>
    <row r="5" spans="1:6" ht="12.75" customHeight="1">
      <c r="A5" s="4"/>
      <c r="B5" s="5" t="s">
        <v>63</v>
      </c>
      <c r="C5" s="5" t="s">
        <v>64</v>
      </c>
      <c r="D5" s="5" t="s">
        <v>65</v>
      </c>
      <c r="E5" s="26"/>
      <c r="F5" s="26"/>
    </row>
    <row r="6" spans="1:6" ht="15.75" thickBot="1">
      <c r="A6" s="27"/>
      <c r="B6" s="7" t="s">
        <v>0</v>
      </c>
      <c r="C6" s="7" t="s">
        <v>0</v>
      </c>
      <c r="D6" s="7" t="s">
        <v>0</v>
      </c>
      <c r="E6" s="28"/>
      <c r="F6" s="28"/>
    </row>
    <row r="7" spans="1:4" ht="15">
      <c r="A7" s="29" t="s">
        <v>1</v>
      </c>
      <c r="B7" s="50"/>
      <c r="C7" s="30"/>
      <c r="D7" s="30"/>
    </row>
    <row r="8" spans="1:4" ht="14.25">
      <c r="A8" s="31" t="s">
        <v>2</v>
      </c>
      <c r="B8" s="9">
        <v>902664</v>
      </c>
      <c r="C8" s="9">
        <v>635929</v>
      </c>
      <c r="D8" s="9">
        <v>453217</v>
      </c>
    </row>
    <row r="9" spans="1:4" ht="14.25">
      <c r="A9" s="32" t="s">
        <v>49</v>
      </c>
      <c r="B9" s="9">
        <v>571467</v>
      </c>
      <c r="C9" s="9">
        <v>469209</v>
      </c>
      <c r="D9" s="9">
        <v>241022</v>
      </c>
    </row>
    <row r="10" spans="1:4" ht="14.25">
      <c r="A10" s="32" t="s">
        <v>50</v>
      </c>
      <c r="B10" s="9">
        <v>533291</v>
      </c>
      <c r="C10" s="9">
        <v>467012</v>
      </c>
      <c r="D10" s="9">
        <v>642135</v>
      </c>
    </row>
    <row r="11" spans="1:4" ht="15">
      <c r="A11" s="33" t="s">
        <v>51</v>
      </c>
      <c r="B11" s="34">
        <f>B8+B9+B10</f>
        <v>2007422</v>
      </c>
      <c r="C11" s="34">
        <f>C8+C9+C10</f>
        <v>1572150</v>
      </c>
      <c r="D11" s="34">
        <f>SUM(D8:D10)</f>
        <v>1336374</v>
      </c>
    </row>
    <row r="12" spans="2:4" ht="14.25">
      <c r="B12" s="18"/>
      <c r="C12" s="16"/>
      <c r="D12" s="1"/>
    </row>
    <row r="13" spans="1:4" ht="42.75">
      <c r="A13" s="31" t="s">
        <v>3</v>
      </c>
      <c r="B13" s="35"/>
      <c r="C13" s="54"/>
      <c r="D13" s="54"/>
    </row>
    <row r="14" spans="1:4" ht="14.25">
      <c r="A14" s="36" t="s">
        <v>4</v>
      </c>
      <c r="B14" s="72">
        <v>134</v>
      </c>
      <c r="C14" s="54">
        <v>56515</v>
      </c>
      <c r="D14" s="54">
        <v>30</v>
      </c>
    </row>
    <row r="15" spans="1:4" ht="14.25">
      <c r="A15" s="36" t="s">
        <v>5</v>
      </c>
      <c r="B15" s="35"/>
      <c r="C15" s="54"/>
      <c r="D15" s="54"/>
    </row>
    <row r="16" spans="1:4" ht="12.75" customHeight="1">
      <c r="A16" s="31" t="s">
        <v>6</v>
      </c>
      <c r="B16" s="9">
        <v>1042381</v>
      </c>
      <c r="C16" s="9">
        <v>273235</v>
      </c>
      <c r="D16" s="9">
        <v>506007</v>
      </c>
    </row>
    <row r="17" spans="1:4" ht="12.75" customHeight="1">
      <c r="A17" s="31" t="s">
        <v>7</v>
      </c>
      <c r="B17" s="9">
        <v>4640467</v>
      </c>
      <c r="C17" s="9">
        <v>3664277</v>
      </c>
      <c r="D17" s="9">
        <v>2689674</v>
      </c>
    </row>
    <row r="18" spans="1:4" ht="12.75" customHeight="1">
      <c r="A18" s="31" t="s">
        <v>47</v>
      </c>
      <c r="B18" s="9">
        <v>-198158</v>
      </c>
      <c r="C18" s="9">
        <v>-174186</v>
      </c>
      <c r="D18" s="9">
        <v>-156126</v>
      </c>
    </row>
    <row r="19" spans="1:4" ht="12.75" customHeight="1">
      <c r="A19" s="33" t="s">
        <v>48</v>
      </c>
      <c r="B19" s="34">
        <f>SUM(B17:B18)</f>
        <v>4442309</v>
      </c>
      <c r="C19" s="34">
        <f>SUM(C17:C18)</f>
        <v>3490091</v>
      </c>
      <c r="D19" s="34">
        <f>SUM(D17:D18)</f>
        <v>2533548</v>
      </c>
    </row>
    <row r="20" spans="1:4" ht="12.75" customHeight="1">
      <c r="A20" s="31" t="s">
        <v>8</v>
      </c>
      <c r="B20" s="9">
        <v>208516</v>
      </c>
      <c r="C20" s="9">
        <v>183840</v>
      </c>
      <c r="D20" s="9">
        <v>164366</v>
      </c>
    </row>
    <row r="21" spans="1:4" ht="12.75" customHeight="1">
      <c r="A21" s="31" t="s">
        <v>9</v>
      </c>
      <c r="B21" s="9"/>
      <c r="C21" s="9"/>
      <c r="D21" s="9"/>
    </row>
    <row r="22" spans="1:4" ht="12.75" customHeight="1">
      <c r="A22" s="31" t="s">
        <v>10</v>
      </c>
      <c r="B22" s="9"/>
      <c r="C22" s="9"/>
      <c r="D22" s="9"/>
    </row>
    <row r="23" spans="1:4" ht="12.75" customHeight="1">
      <c r="A23" s="31" t="s">
        <v>11</v>
      </c>
      <c r="B23" s="9">
        <v>337367</v>
      </c>
      <c r="C23" s="9">
        <v>216214</v>
      </c>
      <c r="D23" s="9">
        <v>156556</v>
      </c>
    </row>
    <row r="24" spans="1:4" ht="12.75" customHeight="1">
      <c r="A24" s="31" t="s">
        <v>12</v>
      </c>
      <c r="B24" s="9"/>
      <c r="C24" s="9"/>
      <c r="D24" s="9"/>
    </row>
    <row r="25" spans="1:4" ht="12.75" customHeight="1">
      <c r="A25" s="37" t="s">
        <v>13</v>
      </c>
      <c r="B25" s="73">
        <v>273005</v>
      </c>
      <c r="C25" s="9">
        <v>166853</v>
      </c>
      <c r="D25" s="9">
        <v>181874</v>
      </c>
    </row>
    <row r="26" spans="1:6" ht="13.5" customHeight="1" thickBot="1">
      <c r="A26" s="29" t="s">
        <v>14</v>
      </c>
      <c r="B26" s="38">
        <f>B11+B16+B19+B20+B21+B22+B23+B24+B25+B14+B15</f>
        <v>8311134</v>
      </c>
      <c r="C26" s="38">
        <f>C11+C16+C19+C20+C21+C22+C23+C24+C25+C14+C15</f>
        <v>5958898</v>
      </c>
      <c r="D26" s="38">
        <f>D11+D16+D19+D20+D21+D22+D23+D24+D25+D14+D15</f>
        <v>4878755</v>
      </c>
      <c r="E26" s="40"/>
      <c r="F26" s="40"/>
    </row>
    <row r="27" spans="1:4" ht="15" thickTop="1">
      <c r="A27" s="37"/>
      <c r="B27" s="41"/>
      <c r="C27" s="41"/>
      <c r="D27" s="41"/>
    </row>
    <row r="28" spans="1:4" ht="15">
      <c r="A28" s="29" t="s">
        <v>15</v>
      </c>
      <c r="B28" s="41"/>
      <c r="C28" s="41"/>
      <c r="D28" s="41"/>
    </row>
    <row r="29" spans="1:4" ht="42.75">
      <c r="A29" s="37" t="s">
        <v>16</v>
      </c>
      <c r="B29" s="55">
        <v>6923</v>
      </c>
      <c r="C29" s="55">
        <v>51139</v>
      </c>
      <c r="D29" s="55">
        <v>3092</v>
      </c>
    </row>
    <row r="30" spans="1:4" ht="14.25">
      <c r="A30" s="42" t="s">
        <v>17</v>
      </c>
      <c r="B30" s="9">
        <v>758087</v>
      </c>
      <c r="C30" s="9">
        <v>383458</v>
      </c>
      <c r="D30" s="9">
        <v>361068</v>
      </c>
    </row>
    <row r="31" spans="1:4" ht="14.25">
      <c r="A31" s="43" t="s">
        <v>18</v>
      </c>
      <c r="B31" s="64">
        <v>5746774</v>
      </c>
      <c r="C31" s="9">
        <v>4274698</v>
      </c>
      <c r="D31" s="9">
        <v>3515672</v>
      </c>
    </row>
    <row r="32" spans="1:4" ht="14.25">
      <c r="A32" s="43" t="s">
        <v>19</v>
      </c>
      <c r="B32" s="9"/>
      <c r="C32" s="9">
        <v>0</v>
      </c>
      <c r="D32" s="9">
        <v>567</v>
      </c>
    </row>
    <row r="33" spans="1:4" ht="14.25">
      <c r="A33" s="43" t="s">
        <v>20</v>
      </c>
      <c r="B33" s="9">
        <v>778143</v>
      </c>
      <c r="C33" s="9">
        <v>403490</v>
      </c>
      <c r="D33" s="9">
        <v>254311</v>
      </c>
    </row>
    <row r="34" spans="1:4" ht="14.25">
      <c r="A34" s="43" t="s">
        <v>21</v>
      </c>
      <c r="B34" s="9">
        <v>5100</v>
      </c>
      <c r="C34" s="9">
        <v>149</v>
      </c>
      <c r="D34" s="9"/>
    </row>
    <row r="35" spans="1:4" ht="14.25">
      <c r="A35" s="43" t="s">
        <v>22</v>
      </c>
      <c r="B35" s="9">
        <v>3320</v>
      </c>
      <c r="C35" s="9">
        <v>3320</v>
      </c>
      <c r="D35" s="9">
        <v>2000</v>
      </c>
    </row>
    <row r="36" spans="1:4" ht="14.25">
      <c r="A36" s="43" t="s">
        <v>23</v>
      </c>
      <c r="B36" s="9">
        <v>127620</v>
      </c>
      <c r="C36" s="9">
        <v>122215</v>
      </c>
      <c r="D36" s="9">
        <v>130988</v>
      </c>
    </row>
    <row r="37" spans="1:6" ht="12.75" customHeight="1">
      <c r="A37" s="29" t="s">
        <v>24</v>
      </c>
      <c r="B37" s="44">
        <f>SUM(B29:B36)</f>
        <v>7425967</v>
      </c>
      <c r="C37" s="44">
        <f>SUM(C29:C36)</f>
        <v>5238469</v>
      </c>
      <c r="D37" s="44">
        <f>SUM(D29:D36)</f>
        <v>4267698</v>
      </c>
      <c r="E37" s="40"/>
      <c r="F37" s="40"/>
    </row>
    <row r="38" spans="1:5" ht="15">
      <c r="A38" s="37"/>
      <c r="B38" s="41"/>
      <c r="C38" s="41"/>
      <c r="D38" s="41"/>
      <c r="E38" s="40"/>
    </row>
    <row r="39" spans="1:4" ht="12.75" customHeight="1">
      <c r="A39" s="29" t="s">
        <v>25</v>
      </c>
      <c r="B39" s="41"/>
      <c r="C39" s="41"/>
      <c r="D39" s="41"/>
    </row>
    <row r="40" spans="1:4" ht="12.75" customHeight="1">
      <c r="A40" s="37" t="s">
        <v>26</v>
      </c>
      <c r="B40" s="9">
        <v>622243</v>
      </c>
      <c r="C40" s="9">
        <v>623092</v>
      </c>
      <c r="D40" s="9">
        <v>521894</v>
      </c>
    </row>
    <row r="41" spans="1:4" ht="12.75" customHeight="1">
      <c r="A41" s="37" t="s">
        <v>60</v>
      </c>
      <c r="B41" s="9">
        <v>160874</v>
      </c>
      <c r="C41" s="9"/>
      <c r="D41" s="1"/>
    </row>
    <row r="42" spans="1:4" ht="28.5">
      <c r="A42" s="37" t="s">
        <v>27</v>
      </c>
      <c r="B42" s="9">
        <v>0</v>
      </c>
      <c r="C42" s="9">
        <v>18</v>
      </c>
      <c r="D42" s="9">
        <v>28</v>
      </c>
    </row>
    <row r="43" spans="1:4" ht="12.75" customHeight="1">
      <c r="A43" s="37" t="s">
        <v>28</v>
      </c>
      <c r="B43" s="56">
        <v>102050</v>
      </c>
      <c r="C43" s="56">
        <v>97319</v>
      </c>
      <c r="D43" s="56">
        <v>89135</v>
      </c>
    </row>
    <row r="44" spans="1:6" ht="12.75" customHeight="1">
      <c r="A44" s="45" t="s">
        <v>29</v>
      </c>
      <c r="B44" s="39">
        <f>SUM(B40:B43)</f>
        <v>885167</v>
      </c>
      <c r="C44" s="39">
        <f>SUM(C40:C43)</f>
        <v>720429</v>
      </c>
      <c r="D44" s="39">
        <f>SUM(D40:D43)</f>
        <v>611057</v>
      </c>
      <c r="E44" s="46"/>
      <c r="F44" s="46"/>
    </row>
    <row r="45" spans="1:6" ht="12.75" customHeight="1">
      <c r="A45" s="37" t="s">
        <v>30</v>
      </c>
      <c r="B45" s="47"/>
      <c r="C45" s="47"/>
      <c r="D45" s="47"/>
      <c r="E45" s="46"/>
      <c r="F45" s="46"/>
    </row>
    <row r="46" spans="1:6" ht="12.75" customHeight="1">
      <c r="A46" s="29" t="s">
        <v>31</v>
      </c>
      <c r="B46" s="44">
        <f>SUM(B44:B45)</f>
        <v>885167</v>
      </c>
      <c r="C46" s="44">
        <f>SUM(C44:C45)</f>
        <v>720429</v>
      </c>
      <c r="D46" s="44">
        <f>SUM(D44:D45)</f>
        <v>611057</v>
      </c>
      <c r="E46" s="46"/>
      <c r="F46" s="46"/>
    </row>
    <row r="47" spans="1:6" ht="13.5" customHeight="1" thickBot="1">
      <c r="A47" s="48" t="s">
        <v>32</v>
      </c>
      <c r="B47" s="38">
        <f>B37+B46</f>
        <v>8311134</v>
      </c>
      <c r="C47" s="38">
        <f>C37+C46</f>
        <v>5958898</v>
      </c>
      <c r="D47" s="38">
        <f>D37+D46</f>
        <v>4878755</v>
      </c>
      <c r="E47" s="40"/>
      <c r="F47" s="40"/>
    </row>
    <row r="48" spans="1:6" ht="15" thickTop="1">
      <c r="A48" s="37"/>
      <c r="C48" s="51"/>
      <c r="E48" s="41"/>
      <c r="F48" s="41"/>
    </row>
    <row r="49" spans="1:4" ht="14.25">
      <c r="A49" s="21"/>
      <c r="B49" s="52"/>
      <c r="C49" s="52">
        <f>C47-C26</f>
        <v>0</v>
      </c>
      <c r="D49" s="52">
        <f>D47-D26</f>
        <v>0</v>
      </c>
    </row>
    <row r="50" spans="1:4" ht="14.25">
      <c r="A50" s="21"/>
      <c r="B50" s="52"/>
      <c r="C50" s="52"/>
      <c r="D50" s="52"/>
    </row>
    <row r="51" spans="1:4" ht="14.25">
      <c r="A51" s="21"/>
      <c r="B51" s="52"/>
      <c r="C51" s="52"/>
      <c r="D51" s="52"/>
    </row>
    <row r="54" spans="1:4" ht="14.25">
      <c r="A54" s="70" t="s">
        <v>61</v>
      </c>
      <c r="B54" s="71"/>
      <c r="C54" s="71"/>
      <c r="D54" s="70" t="s">
        <v>62</v>
      </c>
    </row>
    <row r="55" spans="1:4" ht="14.25">
      <c r="A55" s="70"/>
      <c r="B55" s="71"/>
      <c r="C55" s="71"/>
      <c r="D55" s="70"/>
    </row>
    <row r="56" spans="1:4" ht="14.25">
      <c r="A56" s="70"/>
      <c r="B56" s="71"/>
      <c r="C56" s="71"/>
      <c r="D56" s="70"/>
    </row>
    <row r="57" spans="1:4" ht="14.25">
      <c r="A57" s="70" t="s">
        <v>53</v>
      </c>
      <c r="B57" s="71"/>
      <c r="C57" s="71"/>
      <c r="D57" s="70" t="s">
        <v>33</v>
      </c>
    </row>
    <row r="58" spans="2:3" ht="14.25">
      <c r="B58" s="49"/>
      <c r="C58" s="49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9">
      <selection activeCell="A2" sqref="A2:D2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4" width="23.00390625" style="1" customWidth="1"/>
    <col min="5" max="16384" width="9.140625" style="1" customWidth="1"/>
  </cols>
  <sheetData>
    <row r="1" spans="1:4" ht="15">
      <c r="A1" s="75" t="s">
        <v>55</v>
      </c>
      <c r="B1" s="76"/>
      <c r="C1" s="76"/>
      <c r="D1" s="79"/>
    </row>
    <row r="2" spans="1:4" ht="15">
      <c r="A2" s="75" t="s">
        <v>70</v>
      </c>
      <c r="B2" s="79"/>
      <c r="C2" s="79"/>
      <c r="D2" s="79"/>
    </row>
    <row r="4" spans="2:4" ht="15">
      <c r="B4" s="2" t="s">
        <v>52</v>
      </c>
      <c r="C4" s="3" t="s">
        <v>54</v>
      </c>
      <c r="D4" s="3" t="s">
        <v>54</v>
      </c>
    </row>
    <row r="5" spans="1:4" ht="15">
      <c r="A5" s="4"/>
      <c r="B5" s="5" t="s">
        <v>66</v>
      </c>
      <c r="C5" s="5" t="s">
        <v>67</v>
      </c>
      <c r="D5" s="5" t="s">
        <v>68</v>
      </c>
    </row>
    <row r="6" spans="1:4" ht="15.75" thickBot="1">
      <c r="A6" s="6"/>
      <c r="B6" s="7" t="s">
        <v>0</v>
      </c>
      <c r="C6" s="7" t="s">
        <v>0</v>
      </c>
      <c r="D6" s="7" t="s">
        <v>0</v>
      </c>
    </row>
    <row r="7" spans="1:3" ht="14.25">
      <c r="A7" s="8"/>
      <c r="B7" s="6"/>
      <c r="C7" s="6"/>
    </row>
    <row r="8" spans="1:4" ht="14.25">
      <c r="A8" s="6" t="s">
        <v>34</v>
      </c>
      <c r="B8" s="9">
        <v>479086</v>
      </c>
      <c r="C8" s="58">
        <v>359344</v>
      </c>
      <c r="D8" s="58">
        <v>283717</v>
      </c>
    </row>
    <row r="9" spans="1:4" ht="14.25">
      <c r="A9" s="6" t="s">
        <v>35</v>
      </c>
      <c r="B9" s="62">
        <v>-181876</v>
      </c>
      <c r="C9" s="58">
        <v>-103572</v>
      </c>
      <c r="D9" s="58">
        <v>-89576</v>
      </c>
    </row>
    <row r="10" spans="1:4" ht="15">
      <c r="A10" s="10" t="s">
        <v>36</v>
      </c>
      <c r="B10" s="11">
        <f>B8+B9</f>
        <v>297210</v>
      </c>
      <c r="C10" s="59">
        <f>C8+C9</f>
        <v>255772</v>
      </c>
      <c r="D10" s="59">
        <f>D8+D9</f>
        <v>194141</v>
      </c>
    </row>
    <row r="11" spans="1:4" ht="14.25">
      <c r="A11" s="13"/>
      <c r="B11" s="63"/>
      <c r="C11" s="57"/>
      <c r="D11" s="57"/>
    </row>
    <row r="12" spans="1:4" ht="14.25">
      <c r="A12" s="6" t="s">
        <v>37</v>
      </c>
      <c r="B12" s="64">
        <v>101669</v>
      </c>
      <c r="C12" s="58">
        <v>94166</v>
      </c>
      <c r="D12" s="58">
        <v>85522</v>
      </c>
    </row>
    <row r="13" spans="1:4" ht="14.25">
      <c r="A13" s="6" t="s">
        <v>38</v>
      </c>
      <c r="B13" s="64">
        <v>-430</v>
      </c>
      <c r="C13" s="58">
        <v>-812</v>
      </c>
      <c r="D13" s="58">
        <v>-347</v>
      </c>
    </row>
    <row r="14" spans="1:4" ht="15">
      <c r="A14" s="10" t="s">
        <v>39</v>
      </c>
      <c r="B14" s="11">
        <f>B12+B13</f>
        <v>101239</v>
      </c>
      <c r="C14" s="59">
        <f>C12+C13</f>
        <v>93354</v>
      </c>
      <c r="D14" s="59">
        <f>D12+D13</f>
        <v>85175</v>
      </c>
    </row>
    <row r="15" spans="1:4" ht="14.25">
      <c r="A15" s="13"/>
      <c r="B15" s="6"/>
      <c r="C15" s="57"/>
      <c r="D15" s="57"/>
    </row>
    <row r="16" spans="1:4" ht="57">
      <c r="A16" s="15" t="s">
        <v>56</v>
      </c>
      <c r="B16" s="9">
        <v>3465</v>
      </c>
      <c r="C16" s="58">
        <v>924</v>
      </c>
      <c r="D16" s="58">
        <v>899</v>
      </c>
    </row>
    <row r="17" spans="1:4" ht="21.75" customHeight="1">
      <c r="A17" s="15" t="s">
        <v>40</v>
      </c>
      <c r="B17" s="64">
        <v>54060</v>
      </c>
      <c r="C17" s="58">
        <v>36721</v>
      </c>
      <c r="D17" s="58">
        <v>44560</v>
      </c>
    </row>
    <row r="18" spans="1:4" ht="18.75" customHeight="1">
      <c r="A18" s="13" t="s">
        <v>41</v>
      </c>
      <c r="B18" s="64">
        <v>2685</v>
      </c>
      <c r="C18" s="58">
        <v>1769</v>
      </c>
      <c r="D18" s="58">
        <v>20851</v>
      </c>
    </row>
    <row r="19" spans="1:4" ht="15">
      <c r="A19" s="10" t="s">
        <v>42</v>
      </c>
      <c r="B19" s="65">
        <f>SUM(B10,B14,B16:B18)</f>
        <v>458659</v>
      </c>
      <c r="C19" s="65">
        <f>SUM(C10,C14,C16:C18)</f>
        <v>388540</v>
      </c>
      <c r="D19" s="65">
        <f>SUM(D10,D14,D16:D18)</f>
        <v>345626</v>
      </c>
    </row>
    <row r="20" spans="1:4" ht="14.25">
      <c r="A20" s="13"/>
      <c r="B20" s="63"/>
      <c r="C20" s="58"/>
      <c r="D20" s="58"/>
    </row>
    <row r="21" spans="1:4" ht="17.25" customHeight="1">
      <c r="A21" s="17" t="s">
        <v>43</v>
      </c>
      <c r="B21" s="64">
        <v>-18204</v>
      </c>
      <c r="C21" s="68">
        <v>-11187</v>
      </c>
      <c r="D21" s="68">
        <v>1004</v>
      </c>
    </row>
    <row r="22" spans="1:4" ht="17.25" customHeight="1">
      <c r="A22" s="18" t="s">
        <v>44</v>
      </c>
      <c r="B22" s="64">
        <v>-184895</v>
      </c>
      <c r="C22" s="64">
        <v>-150234</v>
      </c>
      <c r="D22" s="64">
        <v>-147564</v>
      </c>
    </row>
    <row r="23" spans="1:4" ht="17.25" customHeight="1">
      <c r="A23" s="18" t="s">
        <v>45</v>
      </c>
      <c r="B23" s="64">
        <v>-157020</v>
      </c>
      <c r="C23" s="64">
        <v>-133987</v>
      </c>
      <c r="D23" s="64">
        <v>-113225</v>
      </c>
    </row>
    <row r="24" spans="1:5" ht="15.75" thickBot="1">
      <c r="A24" s="19" t="s">
        <v>57</v>
      </c>
      <c r="B24" s="20">
        <f>SUM(B19:B23)</f>
        <v>98540</v>
      </c>
      <c r="C24" s="20">
        <f>SUM(C19:C23)</f>
        <v>93132</v>
      </c>
      <c r="D24" s="20">
        <f>SUM(D19:D23)</f>
        <v>85841</v>
      </c>
      <c r="E24" s="14"/>
    </row>
    <row r="25" spans="1:5" ht="15.75" thickTop="1">
      <c r="A25" s="19"/>
      <c r="B25" s="12"/>
      <c r="C25" s="58"/>
      <c r="D25" s="58"/>
      <c r="E25" s="14"/>
    </row>
    <row r="26" spans="1:5" ht="14.25">
      <c r="A26" s="66" t="s">
        <v>46</v>
      </c>
      <c r="B26" s="67">
        <v>-7600</v>
      </c>
      <c r="C26" s="58">
        <v>-6904</v>
      </c>
      <c r="D26" s="58">
        <v>-7788</v>
      </c>
      <c r="E26" s="14"/>
    </row>
    <row r="27" spans="1:4" ht="15.75" thickBot="1">
      <c r="A27" s="22" t="s">
        <v>58</v>
      </c>
      <c r="B27" s="23">
        <f>B24+B26</f>
        <v>90940</v>
      </c>
      <c r="C27" s="61">
        <f>SUM(C24:C26)</f>
        <v>86228</v>
      </c>
      <c r="D27" s="61">
        <f>SUM(D24:D26)</f>
        <v>78053</v>
      </c>
    </row>
    <row r="28" spans="1:4" ht="15.75" thickTop="1">
      <c r="A28" s="22"/>
      <c r="B28" s="69"/>
      <c r="C28" s="60"/>
      <c r="D28" s="60"/>
    </row>
    <row r="29" spans="1:4" ht="15">
      <c r="A29" s="22"/>
      <c r="B29" s="69"/>
      <c r="C29" s="60"/>
      <c r="D29" s="60"/>
    </row>
    <row r="30" spans="1:4" ht="15">
      <c r="A30" s="22"/>
      <c r="B30" s="69"/>
      <c r="C30" s="60"/>
      <c r="D30" s="60"/>
    </row>
    <row r="31" spans="1:4" ht="15">
      <c r="A31" s="22"/>
      <c r="B31" s="69"/>
      <c r="C31" s="60"/>
      <c r="D31" s="60"/>
    </row>
    <row r="32" spans="1:4" ht="15">
      <c r="A32" s="22"/>
      <c r="B32" s="69"/>
      <c r="C32" s="60"/>
      <c r="D32" s="60"/>
    </row>
    <row r="33" spans="1:4" ht="15">
      <c r="A33" s="22"/>
      <c r="B33" s="69"/>
      <c r="C33" s="60"/>
      <c r="D33" s="60"/>
    </row>
    <row r="34" spans="1:4" ht="15">
      <c r="A34" s="22"/>
      <c r="B34" s="69"/>
      <c r="C34" s="60"/>
      <c r="D34" s="60"/>
    </row>
    <row r="35" spans="1:4" ht="15">
      <c r="A35" s="22"/>
      <c r="B35" s="69"/>
      <c r="C35" s="60"/>
      <c r="D35" s="60"/>
    </row>
    <row r="36" spans="1:4" ht="15">
      <c r="A36" s="22"/>
      <c r="B36" s="69"/>
      <c r="C36" s="60"/>
      <c r="D36" s="60"/>
    </row>
    <row r="37" spans="2:4" ht="14.25">
      <c r="B37" s="14"/>
      <c r="C37" s="57"/>
      <c r="D37" s="57"/>
    </row>
    <row r="38" spans="1:4" ht="14.25">
      <c r="A38" s="70" t="s">
        <v>61</v>
      </c>
      <c r="B38" s="71"/>
      <c r="C38" s="70" t="s">
        <v>62</v>
      </c>
      <c r="D38" s="51"/>
    </row>
    <row r="39" spans="1:3" ht="14.25">
      <c r="A39" s="70"/>
      <c r="B39" s="70"/>
      <c r="C39" s="70"/>
    </row>
    <row r="40" spans="1:3" ht="14.25">
      <c r="A40" s="70"/>
      <c r="B40" s="70"/>
      <c r="C40" s="70"/>
    </row>
    <row r="41" spans="1:3" ht="14.25">
      <c r="A41" s="70" t="s">
        <v>59</v>
      </c>
      <c r="B41" s="70"/>
      <c r="C41" s="70" t="s">
        <v>33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65.28125" style="51" customWidth="1"/>
    <col min="2" max="3" width="18.8515625" style="51" customWidth="1"/>
    <col min="4" max="16384" width="9.140625" style="51" customWidth="1"/>
  </cols>
  <sheetData>
    <row r="1" spans="1:3" ht="12.75">
      <c r="A1" s="80"/>
      <c r="B1" s="74"/>
      <c r="C1" s="74"/>
    </row>
    <row r="2" spans="1:3" ht="15">
      <c r="A2" s="81" t="s">
        <v>71</v>
      </c>
      <c r="B2" s="82"/>
      <c r="C2" s="82"/>
    </row>
    <row r="3" spans="1:3" ht="15">
      <c r="A3" s="81" t="s">
        <v>72</v>
      </c>
      <c r="B3" s="82"/>
      <c r="C3" s="83"/>
    </row>
    <row r="5" spans="1:3" ht="48" customHeight="1">
      <c r="A5" s="84"/>
      <c r="B5" s="85" t="s">
        <v>73</v>
      </c>
      <c r="C5" s="85" t="s">
        <v>74</v>
      </c>
    </row>
    <row r="6" spans="1:3" ht="15">
      <c r="A6" s="84" t="s">
        <v>75</v>
      </c>
      <c r="B6" s="86" t="s">
        <v>76</v>
      </c>
      <c r="C6" s="86" t="s">
        <v>76</v>
      </c>
    </row>
    <row r="7" spans="1:3" ht="12">
      <c r="A7" s="87" t="s">
        <v>34</v>
      </c>
      <c r="B7" s="88">
        <v>481075</v>
      </c>
      <c r="C7" s="88">
        <v>356757</v>
      </c>
    </row>
    <row r="8" spans="1:3" ht="12">
      <c r="A8" s="87" t="s">
        <v>35</v>
      </c>
      <c r="B8" s="88">
        <v>-181278</v>
      </c>
      <c r="C8" s="88">
        <v>-104572</v>
      </c>
    </row>
    <row r="9" spans="1:3" ht="12">
      <c r="A9" s="87" t="s">
        <v>37</v>
      </c>
      <c r="B9" s="88">
        <v>101669</v>
      </c>
      <c r="C9" s="88">
        <v>94166</v>
      </c>
    </row>
    <row r="10" spans="1:3" ht="12">
      <c r="A10" s="87" t="s">
        <v>38</v>
      </c>
      <c r="B10" s="88">
        <v>-430</v>
      </c>
      <c r="C10" s="88">
        <v>-812</v>
      </c>
    </row>
    <row r="11" spans="1:3" ht="36">
      <c r="A11" s="89" t="s">
        <v>77</v>
      </c>
      <c r="B11" s="88">
        <v>3465</v>
      </c>
      <c r="C11" s="88">
        <v>924</v>
      </c>
    </row>
    <row r="12" spans="1:3" ht="12">
      <c r="A12" s="87" t="s">
        <v>78</v>
      </c>
      <c r="B12" s="88">
        <v>54060</v>
      </c>
      <c r="C12" s="88">
        <v>32389</v>
      </c>
    </row>
    <row r="13" spans="1:3" ht="12">
      <c r="A13" s="87" t="s">
        <v>79</v>
      </c>
      <c r="B13" s="88">
        <v>0</v>
      </c>
      <c r="C13" s="88">
        <v>0</v>
      </c>
    </row>
    <row r="14" spans="1:3" ht="12">
      <c r="A14" s="87" t="s">
        <v>80</v>
      </c>
      <c r="B14" s="88">
        <v>2780</v>
      </c>
      <c r="C14" s="88">
        <v>1769</v>
      </c>
    </row>
    <row r="15" spans="1:3" ht="12">
      <c r="A15" s="87" t="s">
        <v>45</v>
      </c>
      <c r="B15" s="88">
        <v>-291711</v>
      </c>
      <c r="C15" s="88">
        <v>-236042</v>
      </c>
    </row>
    <row r="16" spans="1:3" ht="12">
      <c r="A16" s="90"/>
      <c r="B16" s="91"/>
      <c r="C16" s="91"/>
    </row>
    <row r="17" spans="1:3" ht="12">
      <c r="A17" s="92" t="s">
        <v>81</v>
      </c>
      <c r="B17" s="91"/>
      <c r="C17" s="91"/>
    </row>
    <row r="18" spans="1:3" ht="24">
      <c r="A18" s="93" t="s">
        <v>16</v>
      </c>
      <c r="B18" s="88">
        <v>13963</v>
      </c>
      <c r="C18" s="88">
        <v>-56337</v>
      </c>
    </row>
    <row r="19" spans="1:3" ht="12">
      <c r="A19" s="94" t="s">
        <v>5</v>
      </c>
      <c r="B19" s="88">
        <v>0</v>
      </c>
      <c r="C19" s="88">
        <v>0</v>
      </c>
    </row>
    <row r="20" spans="1:3" ht="12">
      <c r="A20" s="95" t="s">
        <v>6</v>
      </c>
      <c r="B20" s="88">
        <v>-272575</v>
      </c>
      <c r="C20" s="88">
        <v>-55226</v>
      </c>
    </row>
    <row r="21" spans="1:3" ht="12">
      <c r="A21" s="95" t="s">
        <v>7</v>
      </c>
      <c r="B21" s="88">
        <v>-620208</v>
      </c>
      <c r="C21" s="88">
        <v>-490421</v>
      </c>
    </row>
    <row r="22" spans="1:3" ht="12">
      <c r="A22" s="87" t="s">
        <v>13</v>
      </c>
      <c r="B22" s="88">
        <v>-100041</v>
      </c>
      <c r="C22" s="88">
        <v>18051</v>
      </c>
    </row>
    <row r="23" spans="1:3" ht="12">
      <c r="A23" s="87"/>
      <c r="B23" s="96"/>
      <c r="C23" s="96"/>
    </row>
    <row r="24" spans="1:3" ht="12">
      <c r="A24" s="92" t="s">
        <v>82</v>
      </c>
      <c r="B24" s="88"/>
      <c r="C24" s="88"/>
    </row>
    <row r="25" spans="1:3" ht="24">
      <c r="A25" s="89" t="s">
        <v>16</v>
      </c>
      <c r="B25" s="88">
        <v>0</v>
      </c>
      <c r="C25" s="88">
        <v>0</v>
      </c>
    </row>
    <row r="26" spans="1:3" ht="12">
      <c r="A26" s="95" t="s">
        <v>17</v>
      </c>
      <c r="B26" s="88">
        <v>-29573</v>
      </c>
      <c r="C26" s="88">
        <v>78481</v>
      </c>
    </row>
    <row r="27" spans="1:3" ht="12">
      <c r="A27" s="87" t="s">
        <v>18</v>
      </c>
      <c r="B27" s="88">
        <v>786832</v>
      </c>
      <c r="C27" s="88">
        <v>486921</v>
      </c>
    </row>
    <row r="28" spans="1:3" ht="12">
      <c r="A28" s="87" t="s">
        <v>83</v>
      </c>
      <c r="B28" s="88">
        <v>224327</v>
      </c>
      <c r="C28" s="88">
        <v>191837</v>
      </c>
    </row>
    <row r="29" spans="1:3" ht="12">
      <c r="A29" s="87" t="s">
        <v>23</v>
      </c>
      <c r="B29" s="88">
        <v>86512</v>
      </c>
      <c r="C29" s="88">
        <v>50926</v>
      </c>
    </row>
    <row r="30" spans="1:3" ht="24">
      <c r="A30" s="97" t="s">
        <v>84</v>
      </c>
      <c r="B30" s="96">
        <f>SUM(B7:B29)</f>
        <v>258867</v>
      </c>
      <c r="C30" s="96">
        <f>SUM(C7:C29)</f>
        <v>368811</v>
      </c>
    </row>
    <row r="31" spans="1:3" ht="12">
      <c r="A31" s="90"/>
      <c r="B31" s="91"/>
      <c r="C31" s="91"/>
    </row>
    <row r="32" spans="1:3" ht="12">
      <c r="A32" s="87" t="s">
        <v>85</v>
      </c>
      <c r="B32" s="98">
        <v>-7600</v>
      </c>
      <c r="C32" s="98">
        <v>-6904</v>
      </c>
    </row>
    <row r="33" spans="1:3" ht="12">
      <c r="A33" s="90"/>
      <c r="B33" s="88"/>
      <c r="C33" s="88"/>
    </row>
    <row r="34" spans="1:3" ht="12">
      <c r="A34" s="92" t="s">
        <v>86</v>
      </c>
      <c r="B34" s="96">
        <f>SUM(B30:B32)</f>
        <v>251267</v>
      </c>
      <c r="C34" s="96">
        <f>SUM(C30:C32)</f>
        <v>361907</v>
      </c>
    </row>
    <row r="35" spans="1:3" ht="12">
      <c r="A35" s="90"/>
      <c r="B35" s="88"/>
      <c r="C35" s="88"/>
    </row>
    <row r="36" spans="1:3" ht="12">
      <c r="A36" s="84" t="s">
        <v>87</v>
      </c>
      <c r="B36" s="88"/>
      <c r="C36" s="88"/>
    </row>
    <row r="37" spans="1:3" ht="12">
      <c r="A37" s="90" t="s">
        <v>88</v>
      </c>
      <c r="B37" s="98">
        <v>-100000</v>
      </c>
      <c r="C37" s="98">
        <v>-80975</v>
      </c>
    </row>
    <row r="38" spans="1:3" ht="12">
      <c r="A38" s="90" t="s">
        <v>89</v>
      </c>
      <c r="B38" s="88">
        <v>80975</v>
      </c>
      <c r="C38" s="88">
        <v>84200</v>
      </c>
    </row>
    <row r="39" spans="1:3" ht="12">
      <c r="A39" s="87" t="s">
        <v>90</v>
      </c>
      <c r="B39" s="88">
        <v>-93320</v>
      </c>
      <c r="C39" s="88">
        <v>-61409</v>
      </c>
    </row>
    <row r="40" spans="1:3" ht="12">
      <c r="A40" s="87" t="s">
        <v>91</v>
      </c>
      <c r="B40" s="88">
        <v>0</v>
      </c>
      <c r="C40" s="88">
        <v>0</v>
      </c>
    </row>
    <row r="41" spans="1:3" ht="12">
      <c r="A41" s="99" t="s">
        <v>92</v>
      </c>
      <c r="B41" s="96">
        <f>SUM(B37:B40)</f>
        <v>-112345</v>
      </c>
      <c r="C41" s="96">
        <f>SUM(C37:C40)</f>
        <v>-58184</v>
      </c>
    </row>
    <row r="42" spans="1:3" ht="12">
      <c r="A42" s="87"/>
      <c r="B42" s="88"/>
      <c r="C42" s="88"/>
    </row>
    <row r="43" spans="1:3" ht="12">
      <c r="A43" s="84" t="s">
        <v>93</v>
      </c>
      <c r="B43" s="88"/>
      <c r="C43" s="88"/>
    </row>
    <row r="44" spans="1:3" ht="12">
      <c r="A44" s="90" t="s">
        <v>94</v>
      </c>
      <c r="B44" s="88">
        <v>48322</v>
      </c>
      <c r="C44" s="88">
        <v>0</v>
      </c>
    </row>
    <row r="45" spans="1:3" ht="12">
      <c r="A45" s="90" t="s">
        <v>95</v>
      </c>
      <c r="B45" s="100">
        <v>-2310</v>
      </c>
      <c r="C45" s="100">
        <v>-256</v>
      </c>
    </row>
    <row r="46" spans="1:3" ht="12">
      <c r="A46" s="87" t="s">
        <v>96</v>
      </c>
      <c r="B46" s="88"/>
      <c r="C46" s="88">
        <v>0</v>
      </c>
    </row>
    <row r="47" spans="1:3" ht="12">
      <c r="A47" s="87" t="s">
        <v>60</v>
      </c>
      <c r="B47" s="88">
        <v>-160874</v>
      </c>
      <c r="C47" s="88">
        <v>-101966</v>
      </c>
    </row>
    <row r="48" spans="1:3" ht="12">
      <c r="A48" s="87" t="s">
        <v>97</v>
      </c>
      <c r="B48" s="98">
        <v>-68254</v>
      </c>
      <c r="C48" s="98">
        <v>-101307</v>
      </c>
    </row>
    <row r="49" spans="1:3" ht="12">
      <c r="A49" s="99" t="s">
        <v>98</v>
      </c>
      <c r="B49" s="96">
        <f>SUM(B44:B48)</f>
        <v>-183116</v>
      </c>
      <c r="C49" s="96">
        <f>SUM(C44:C48)</f>
        <v>-203529</v>
      </c>
    </row>
    <row r="50" spans="1:3" ht="12">
      <c r="A50" s="101"/>
      <c r="B50" s="88"/>
      <c r="C50" s="88"/>
    </row>
    <row r="51" spans="1:3" ht="12">
      <c r="A51" s="99" t="s">
        <v>99</v>
      </c>
      <c r="B51" s="96">
        <f>SUM(B49,B41,B34)</f>
        <v>-44194</v>
      </c>
      <c r="C51" s="96">
        <f>SUM(C49,C41,C34)</f>
        <v>100194</v>
      </c>
    </row>
    <row r="52" spans="1:3" ht="24">
      <c r="A52" s="102" t="s">
        <v>100</v>
      </c>
      <c r="B52" s="88">
        <v>-15157</v>
      </c>
      <c r="C52" s="88">
        <v>3161</v>
      </c>
    </row>
    <row r="53" spans="1:3" ht="12">
      <c r="A53" s="90" t="s">
        <v>101</v>
      </c>
      <c r="B53" s="88">
        <v>2066773</v>
      </c>
      <c r="C53" s="88">
        <v>1468795</v>
      </c>
    </row>
    <row r="54" spans="1:3" ht="12">
      <c r="A54" s="84" t="s">
        <v>102</v>
      </c>
      <c r="B54" s="96">
        <f>SUM(B51:B53)</f>
        <v>2007422</v>
      </c>
      <c r="C54" s="96">
        <f>SUM(C51:C53)</f>
        <v>1572150</v>
      </c>
    </row>
    <row r="55" spans="1:3" ht="12">
      <c r="A55" s="103"/>
      <c r="B55" s="104"/>
      <c r="C55" s="104"/>
    </row>
    <row r="56" spans="1:3" ht="12">
      <c r="A56" s="103"/>
      <c r="B56" s="104"/>
      <c r="C56" s="104"/>
    </row>
    <row r="57" spans="1:255" ht="14.25">
      <c r="A57" s="1"/>
      <c r="B57" s="53"/>
      <c r="C57" s="53"/>
      <c r="E57" s="1"/>
      <c r="F57" s="53"/>
      <c r="G57" s="53"/>
      <c r="I57" s="1"/>
      <c r="J57" s="53"/>
      <c r="K57" s="53"/>
      <c r="M57" s="1"/>
      <c r="N57" s="53"/>
      <c r="O57" s="53"/>
      <c r="Q57" s="1"/>
      <c r="R57" s="53"/>
      <c r="S57" s="53"/>
      <c r="U57" s="1"/>
      <c r="V57" s="53"/>
      <c r="W57" s="53"/>
      <c r="Y57" s="1"/>
      <c r="Z57" s="53"/>
      <c r="AA57" s="53"/>
      <c r="AC57" s="1"/>
      <c r="AD57" s="53"/>
      <c r="AE57" s="53"/>
      <c r="AG57" s="1"/>
      <c r="AH57" s="53"/>
      <c r="AI57" s="53"/>
      <c r="AK57" s="1"/>
      <c r="AL57" s="53"/>
      <c r="AM57" s="53"/>
      <c r="AO57" s="1"/>
      <c r="AP57" s="53"/>
      <c r="AQ57" s="53"/>
      <c r="AS57" s="1"/>
      <c r="AT57" s="53"/>
      <c r="AU57" s="53"/>
      <c r="AW57" s="1"/>
      <c r="AX57" s="53"/>
      <c r="AY57" s="53"/>
      <c r="BA57" s="1"/>
      <c r="BB57" s="53"/>
      <c r="BC57" s="53"/>
      <c r="BE57" s="1"/>
      <c r="BF57" s="53"/>
      <c r="BG57" s="53"/>
      <c r="BI57" s="1"/>
      <c r="BJ57" s="53"/>
      <c r="BK57" s="53"/>
      <c r="BM57" s="1"/>
      <c r="BN57" s="53"/>
      <c r="BO57" s="53"/>
      <c r="BQ57" s="1"/>
      <c r="BR57" s="53"/>
      <c r="BS57" s="53"/>
      <c r="BU57" s="1"/>
      <c r="BV57" s="53"/>
      <c r="BW57" s="53"/>
      <c r="BY57" s="1"/>
      <c r="BZ57" s="53"/>
      <c r="CA57" s="53"/>
      <c r="CC57" s="1"/>
      <c r="CD57" s="53"/>
      <c r="CE57" s="53"/>
      <c r="CG57" s="1"/>
      <c r="CH57" s="53"/>
      <c r="CI57" s="53"/>
      <c r="CK57" s="1"/>
      <c r="CL57" s="53"/>
      <c r="CM57" s="53"/>
      <c r="CO57" s="1"/>
      <c r="CP57" s="53"/>
      <c r="CQ57" s="53"/>
      <c r="CS57" s="1"/>
      <c r="CT57" s="53"/>
      <c r="CU57" s="53"/>
      <c r="CW57" s="1"/>
      <c r="CX57" s="53"/>
      <c r="CY57" s="53"/>
      <c r="DA57" s="1"/>
      <c r="DB57" s="53"/>
      <c r="DC57" s="53"/>
      <c r="DE57" s="1"/>
      <c r="DF57" s="53"/>
      <c r="DG57" s="53"/>
      <c r="DI57" s="1"/>
      <c r="DJ57" s="53"/>
      <c r="DK57" s="53"/>
      <c r="DM57" s="1"/>
      <c r="DN57" s="53"/>
      <c r="DO57" s="53"/>
      <c r="DQ57" s="1"/>
      <c r="DR57" s="53"/>
      <c r="DS57" s="53"/>
      <c r="DU57" s="1"/>
      <c r="DV57" s="53"/>
      <c r="DW57" s="53"/>
      <c r="DY57" s="1"/>
      <c r="DZ57" s="53"/>
      <c r="EA57" s="53"/>
      <c r="EC57" s="1"/>
      <c r="ED57" s="53"/>
      <c r="EE57" s="53"/>
      <c r="EG57" s="1"/>
      <c r="EH57" s="53"/>
      <c r="EI57" s="53"/>
      <c r="EK57" s="1"/>
      <c r="EL57" s="53"/>
      <c r="EM57" s="53"/>
      <c r="EO57" s="1"/>
      <c r="EP57" s="53"/>
      <c r="EQ57" s="53"/>
      <c r="ES57" s="1"/>
      <c r="ET57" s="53"/>
      <c r="EU57" s="53"/>
      <c r="EW57" s="1"/>
      <c r="EX57" s="53"/>
      <c r="EY57" s="53"/>
      <c r="FA57" s="1"/>
      <c r="FB57" s="53"/>
      <c r="FC57" s="53"/>
      <c r="FE57" s="1"/>
      <c r="FF57" s="53"/>
      <c r="FG57" s="53"/>
      <c r="FI57" s="1"/>
      <c r="FJ57" s="53"/>
      <c r="FK57" s="53"/>
      <c r="FM57" s="1"/>
      <c r="FN57" s="53"/>
      <c r="FO57" s="53"/>
      <c r="FQ57" s="1"/>
      <c r="FR57" s="53"/>
      <c r="FS57" s="53"/>
      <c r="FU57" s="1"/>
      <c r="FV57" s="53"/>
      <c r="FW57" s="53"/>
      <c r="FY57" s="1"/>
      <c r="FZ57" s="53"/>
      <c r="GA57" s="53"/>
      <c r="GC57" s="1"/>
      <c r="GD57" s="53"/>
      <c r="GE57" s="53"/>
      <c r="GG57" s="1"/>
      <c r="GH57" s="53"/>
      <c r="GI57" s="53"/>
      <c r="GK57" s="1"/>
      <c r="GL57" s="53"/>
      <c r="GM57" s="53"/>
      <c r="GO57" s="1"/>
      <c r="GP57" s="53"/>
      <c r="GQ57" s="53"/>
      <c r="GS57" s="1"/>
      <c r="GT57" s="53"/>
      <c r="GU57" s="53"/>
      <c r="GW57" s="1"/>
      <c r="GX57" s="53"/>
      <c r="GY57" s="53"/>
      <c r="HA57" s="1"/>
      <c r="HB57" s="53"/>
      <c r="HC57" s="53"/>
      <c r="HE57" s="1"/>
      <c r="HF57" s="53"/>
      <c r="HG57" s="53"/>
      <c r="HI57" s="1"/>
      <c r="HJ57" s="53"/>
      <c r="HK57" s="53"/>
      <c r="HM57" s="1"/>
      <c r="HN57" s="53"/>
      <c r="HO57" s="53"/>
      <c r="HQ57" s="1"/>
      <c r="HR57" s="53"/>
      <c r="HS57" s="53"/>
      <c r="HU57" s="1"/>
      <c r="HV57" s="53"/>
      <c r="HW57" s="53"/>
      <c r="HY57" s="1"/>
      <c r="HZ57" s="53"/>
      <c r="IA57" s="53"/>
      <c r="IC57" s="1"/>
      <c r="ID57" s="53"/>
      <c r="IE57" s="53"/>
      <c r="IG57" s="1"/>
      <c r="IH57" s="53"/>
      <c r="II57" s="53"/>
      <c r="IK57" s="1"/>
      <c r="IL57" s="53"/>
      <c r="IM57" s="53"/>
      <c r="IO57" s="1"/>
      <c r="IP57" s="53"/>
      <c r="IQ57" s="53"/>
      <c r="IS57" s="1"/>
      <c r="IT57" s="53"/>
      <c r="IU57" s="53"/>
    </row>
    <row r="58" spans="1:255" ht="14.25">
      <c r="A58" s="70" t="s">
        <v>61</v>
      </c>
      <c r="B58" s="71"/>
      <c r="C58" s="70" t="s">
        <v>62</v>
      </c>
      <c r="E58" s="1"/>
      <c r="F58" s="53"/>
      <c r="G58" s="53"/>
      <c r="I58" s="1"/>
      <c r="J58" s="53"/>
      <c r="K58" s="53"/>
      <c r="M58" s="1"/>
      <c r="N58" s="53"/>
      <c r="O58" s="53"/>
      <c r="Q58" s="1"/>
      <c r="R58" s="53"/>
      <c r="S58" s="53"/>
      <c r="U58" s="1"/>
      <c r="V58" s="53"/>
      <c r="W58" s="53"/>
      <c r="Y58" s="1"/>
      <c r="Z58" s="53"/>
      <c r="AA58" s="53"/>
      <c r="AC58" s="1"/>
      <c r="AD58" s="53"/>
      <c r="AE58" s="53"/>
      <c r="AG58" s="1"/>
      <c r="AH58" s="53"/>
      <c r="AI58" s="53"/>
      <c r="AK58" s="1"/>
      <c r="AL58" s="53"/>
      <c r="AM58" s="53"/>
      <c r="AO58" s="1"/>
      <c r="AP58" s="53"/>
      <c r="AQ58" s="53"/>
      <c r="AS58" s="1"/>
      <c r="AT58" s="53"/>
      <c r="AU58" s="53"/>
      <c r="AW58" s="1"/>
      <c r="AX58" s="53"/>
      <c r="AY58" s="53"/>
      <c r="BA58" s="1"/>
      <c r="BB58" s="53"/>
      <c r="BC58" s="53"/>
      <c r="BE58" s="1"/>
      <c r="BF58" s="53"/>
      <c r="BG58" s="53"/>
      <c r="BI58" s="1"/>
      <c r="BJ58" s="53"/>
      <c r="BK58" s="53"/>
      <c r="BM58" s="1"/>
      <c r="BN58" s="53"/>
      <c r="BO58" s="53"/>
      <c r="BQ58" s="1"/>
      <c r="BR58" s="53"/>
      <c r="BS58" s="53"/>
      <c r="BU58" s="1"/>
      <c r="BV58" s="53"/>
      <c r="BW58" s="53"/>
      <c r="BY58" s="1"/>
      <c r="BZ58" s="53"/>
      <c r="CA58" s="53"/>
      <c r="CC58" s="1"/>
      <c r="CD58" s="53"/>
      <c r="CE58" s="53"/>
      <c r="CG58" s="1"/>
      <c r="CH58" s="53"/>
      <c r="CI58" s="53"/>
      <c r="CK58" s="1"/>
      <c r="CL58" s="53"/>
      <c r="CM58" s="53"/>
      <c r="CO58" s="1"/>
      <c r="CP58" s="53"/>
      <c r="CQ58" s="53"/>
      <c r="CS58" s="1"/>
      <c r="CT58" s="53"/>
      <c r="CU58" s="53"/>
      <c r="CW58" s="1"/>
      <c r="CX58" s="53"/>
      <c r="CY58" s="53"/>
      <c r="DA58" s="1"/>
      <c r="DB58" s="53"/>
      <c r="DC58" s="53"/>
      <c r="DE58" s="1"/>
      <c r="DF58" s="53"/>
      <c r="DG58" s="53"/>
      <c r="DI58" s="1"/>
      <c r="DJ58" s="53"/>
      <c r="DK58" s="53"/>
      <c r="DM58" s="1"/>
      <c r="DN58" s="53"/>
      <c r="DO58" s="53"/>
      <c r="DQ58" s="1"/>
      <c r="DR58" s="53"/>
      <c r="DS58" s="53"/>
      <c r="DU58" s="1"/>
      <c r="DV58" s="53"/>
      <c r="DW58" s="53"/>
      <c r="DY58" s="1"/>
      <c r="DZ58" s="53"/>
      <c r="EA58" s="53"/>
      <c r="EC58" s="1"/>
      <c r="ED58" s="53"/>
      <c r="EE58" s="53"/>
      <c r="EG58" s="1"/>
      <c r="EH58" s="53"/>
      <c r="EI58" s="53"/>
      <c r="EK58" s="1"/>
      <c r="EL58" s="53"/>
      <c r="EM58" s="53"/>
      <c r="EO58" s="1"/>
      <c r="EP58" s="53"/>
      <c r="EQ58" s="53"/>
      <c r="ES58" s="1"/>
      <c r="ET58" s="53"/>
      <c r="EU58" s="53"/>
      <c r="EW58" s="1"/>
      <c r="EX58" s="53"/>
      <c r="EY58" s="53"/>
      <c r="FA58" s="1"/>
      <c r="FB58" s="53"/>
      <c r="FC58" s="53"/>
      <c r="FE58" s="1"/>
      <c r="FF58" s="53"/>
      <c r="FG58" s="53"/>
      <c r="FI58" s="1"/>
      <c r="FJ58" s="53"/>
      <c r="FK58" s="53"/>
      <c r="FM58" s="1"/>
      <c r="FN58" s="53"/>
      <c r="FO58" s="53"/>
      <c r="FQ58" s="1"/>
      <c r="FR58" s="53"/>
      <c r="FS58" s="53"/>
      <c r="FU58" s="1"/>
      <c r="FV58" s="53"/>
      <c r="FW58" s="53"/>
      <c r="FY58" s="1"/>
      <c r="FZ58" s="53"/>
      <c r="GA58" s="53"/>
      <c r="GC58" s="1"/>
      <c r="GD58" s="53"/>
      <c r="GE58" s="53"/>
      <c r="GG58" s="1"/>
      <c r="GH58" s="53"/>
      <c r="GI58" s="53"/>
      <c r="GK58" s="1"/>
      <c r="GL58" s="53"/>
      <c r="GM58" s="53"/>
      <c r="GO58" s="1"/>
      <c r="GP58" s="53"/>
      <c r="GQ58" s="53"/>
      <c r="GS58" s="1"/>
      <c r="GT58" s="53"/>
      <c r="GU58" s="53"/>
      <c r="GW58" s="1"/>
      <c r="GX58" s="53"/>
      <c r="GY58" s="53"/>
      <c r="HA58" s="1"/>
      <c r="HB58" s="53"/>
      <c r="HC58" s="53"/>
      <c r="HE58" s="1"/>
      <c r="HF58" s="53"/>
      <c r="HG58" s="53"/>
      <c r="HI58" s="1"/>
      <c r="HJ58" s="53"/>
      <c r="HK58" s="53"/>
      <c r="HM58" s="1"/>
      <c r="HN58" s="53"/>
      <c r="HO58" s="53"/>
      <c r="HQ58" s="1"/>
      <c r="HR58" s="53"/>
      <c r="HS58" s="53"/>
      <c r="HU58" s="1"/>
      <c r="HV58" s="53"/>
      <c r="HW58" s="53"/>
      <c r="HY58" s="1"/>
      <c r="HZ58" s="53"/>
      <c r="IA58" s="53"/>
      <c r="IC58" s="1"/>
      <c r="ID58" s="53"/>
      <c r="IE58" s="53"/>
      <c r="IG58" s="1"/>
      <c r="IH58" s="53"/>
      <c r="II58" s="53"/>
      <c r="IK58" s="1"/>
      <c r="IL58" s="53"/>
      <c r="IM58" s="53"/>
      <c r="IO58" s="1"/>
      <c r="IP58" s="53"/>
      <c r="IQ58" s="53"/>
      <c r="IS58" s="1"/>
      <c r="IT58" s="53"/>
      <c r="IU58" s="53"/>
    </row>
    <row r="59" spans="1:255" ht="14.25">
      <c r="A59" s="70"/>
      <c r="B59" s="71"/>
      <c r="C59" s="70"/>
      <c r="E59" s="1"/>
      <c r="F59" s="53"/>
      <c r="G59" s="53"/>
      <c r="I59" s="1"/>
      <c r="J59" s="53"/>
      <c r="K59" s="53"/>
      <c r="M59" s="1"/>
      <c r="N59" s="53"/>
      <c r="O59" s="53"/>
      <c r="Q59" s="1"/>
      <c r="R59" s="53"/>
      <c r="S59" s="53"/>
      <c r="U59" s="1"/>
      <c r="V59" s="53"/>
      <c r="W59" s="53"/>
      <c r="Y59" s="1"/>
      <c r="Z59" s="53"/>
      <c r="AA59" s="53"/>
      <c r="AC59" s="1"/>
      <c r="AD59" s="53"/>
      <c r="AE59" s="53"/>
      <c r="AG59" s="1"/>
      <c r="AH59" s="53"/>
      <c r="AI59" s="53"/>
      <c r="AK59" s="1"/>
      <c r="AL59" s="53"/>
      <c r="AM59" s="53"/>
      <c r="AO59" s="1"/>
      <c r="AP59" s="53"/>
      <c r="AQ59" s="53"/>
      <c r="AS59" s="1"/>
      <c r="AT59" s="53"/>
      <c r="AU59" s="53"/>
      <c r="AW59" s="1"/>
      <c r="AX59" s="53"/>
      <c r="AY59" s="53"/>
      <c r="BA59" s="1"/>
      <c r="BB59" s="53"/>
      <c r="BC59" s="53"/>
      <c r="BE59" s="1"/>
      <c r="BF59" s="53"/>
      <c r="BG59" s="53"/>
      <c r="BI59" s="1"/>
      <c r="BJ59" s="53"/>
      <c r="BK59" s="53"/>
      <c r="BM59" s="1"/>
      <c r="BN59" s="53"/>
      <c r="BO59" s="53"/>
      <c r="BQ59" s="1"/>
      <c r="BR59" s="53"/>
      <c r="BS59" s="53"/>
      <c r="BU59" s="1"/>
      <c r="BV59" s="53"/>
      <c r="BW59" s="53"/>
      <c r="BY59" s="1"/>
      <c r="BZ59" s="53"/>
      <c r="CA59" s="53"/>
      <c r="CC59" s="1"/>
      <c r="CD59" s="53"/>
      <c r="CE59" s="53"/>
      <c r="CG59" s="1"/>
      <c r="CH59" s="53"/>
      <c r="CI59" s="53"/>
      <c r="CK59" s="1"/>
      <c r="CL59" s="53"/>
      <c r="CM59" s="53"/>
      <c r="CO59" s="1"/>
      <c r="CP59" s="53"/>
      <c r="CQ59" s="53"/>
      <c r="CS59" s="1"/>
      <c r="CT59" s="53"/>
      <c r="CU59" s="53"/>
      <c r="CW59" s="1"/>
      <c r="CX59" s="53"/>
      <c r="CY59" s="53"/>
      <c r="DA59" s="1"/>
      <c r="DB59" s="53"/>
      <c r="DC59" s="53"/>
      <c r="DE59" s="1"/>
      <c r="DF59" s="53"/>
      <c r="DG59" s="53"/>
      <c r="DI59" s="1"/>
      <c r="DJ59" s="53"/>
      <c r="DK59" s="53"/>
      <c r="DM59" s="1"/>
      <c r="DN59" s="53"/>
      <c r="DO59" s="53"/>
      <c r="DQ59" s="1"/>
      <c r="DR59" s="53"/>
      <c r="DS59" s="53"/>
      <c r="DU59" s="1"/>
      <c r="DV59" s="53"/>
      <c r="DW59" s="53"/>
      <c r="DY59" s="1"/>
      <c r="DZ59" s="53"/>
      <c r="EA59" s="53"/>
      <c r="EC59" s="1"/>
      <c r="ED59" s="53"/>
      <c r="EE59" s="53"/>
      <c r="EG59" s="1"/>
      <c r="EH59" s="53"/>
      <c r="EI59" s="53"/>
      <c r="EK59" s="1"/>
      <c r="EL59" s="53"/>
      <c r="EM59" s="53"/>
      <c r="EO59" s="1"/>
      <c r="EP59" s="53"/>
      <c r="EQ59" s="53"/>
      <c r="ES59" s="1"/>
      <c r="ET59" s="53"/>
      <c r="EU59" s="53"/>
      <c r="EW59" s="1"/>
      <c r="EX59" s="53"/>
      <c r="EY59" s="53"/>
      <c r="FA59" s="1"/>
      <c r="FB59" s="53"/>
      <c r="FC59" s="53"/>
      <c r="FE59" s="1"/>
      <c r="FF59" s="53"/>
      <c r="FG59" s="53"/>
      <c r="FI59" s="1"/>
      <c r="FJ59" s="53"/>
      <c r="FK59" s="53"/>
      <c r="FM59" s="1"/>
      <c r="FN59" s="53"/>
      <c r="FO59" s="53"/>
      <c r="FQ59" s="1"/>
      <c r="FR59" s="53"/>
      <c r="FS59" s="53"/>
      <c r="FU59" s="1"/>
      <c r="FV59" s="53"/>
      <c r="FW59" s="53"/>
      <c r="FY59" s="1"/>
      <c r="FZ59" s="53"/>
      <c r="GA59" s="53"/>
      <c r="GC59" s="1"/>
      <c r="GD59" s="53"/>
      <c r="GE59" s="53"/>
      <c r="GG59" s="1"/>
      <c r="GH59" s="53"/>
      <c r="GI59" s="53"/>
      <c r="GK59" s="1"/>
      <c r="GL59" s="53"/>
      <c r="GM59" s="53"/>
      <c r="GO59" s="1"/>
      <c r="GP59" s="53"/>
      <c r="GQ59" s="53"/>
      <c r="GS59" s="1"/>
      <c r="GT59" s="53"/>
      <c r="GU59" s="53"/>
      <c r="GW59" s="1"/>
      <c r="GX59" s="53"/>
      <c r="GY59" s="53"/>
      <c r="HA59" s="1"/>
      <c r="HB59" s="53"/>
      <c r="HC59" s="53"/>
      <c r="HE59" s="1"/>
      <c r="HF59" s="53"/>
      <c r="HG59" s="53"/>
      <c r="HI59" s="1"/>
      <c r="HJ59" s="53"/>
      <c r="HK59" s="53"/>
      <c r="HM59" s="1"/>
      <c r="HN59" s="53"/>
      <c r="HO59" s="53"/>
      <c r="HQ59" s="1"/>
      <c r="HR59" s="53"/>
      <c r="HS59" s="53"/>
      <c r="HU59" s="1"/>
      <c r="HV59" s="53"/>
      <c r="HW59" s="53"/>
      <c r="HY59" s="1"/>
      <c r="HZ59" s="53"/>
      <c r="IA59" s="53"/>
      <c r="IC59" s="1"/>
      <c r="ID59" s="53"/>
      <c r="IE59" s="53"/>
      <c r="IG59" s="1"/>
      <c r="IH59" s="53"/>
      <c r="II59" s="53"/>
      <c r="IK59" s="1"/>
      <c r="IL59" s="53"/>
      <c r="IM59" s="53"/>
      <c r="IO59" s="1"/>
      <c r="IP59" s="53"/>
      <c r="IQ59" s="53"/>
      <c r="IS59" s="1"/>
      <c r="IT59" s="53"/>
      <c r="IU59" s="53"/>
    </row>
    <row r="60" spans="1:255" ht="14.25">
      <c r="A60" s="70"/>
      <c r="B60" s="71"/>
      <c r="C60" s="70"/>
      <c r="E60" s="1"/>
      <c r="F60" s="53"/>
      <c r="G60" s="53"/>
      <c r="I60" s="1"/>
      <c r="J60" s="53"/>
      <c r="K60" s="53"/>
      <c r="M60" s="1"/>
      <c r="N60" s="53"/>
      <c r="O60" s="53"/>
      <c r="Q60" s="1"/>
      <c r="R60" s="53"/>
      <c r="S60" s="53"/>
      <c r="U60" s="1"/>
      <c r="V60" s="53"/>
      <c r="W60" s="53"/>
      <c r="Y60" s="1"/>
      <c r="Z60" s="53"/>
      <c r="AA60" s="53"/>
      <c r="AC60" s="1"/>
      <c r="AD60" s="53"/>
      <c r="AE60" s="53"/>
      <c r="AG60" s="1"/>
      <c r="AH60" s="53"/>
      <c r="AI60" s="53"/>
      <c r="AK60" s="1"/>
      <c r="AL60" s="53"/>
      <c r="AM60" s="53"/>
      <c r="AO60" s="1"/>
      <c r="AP60" s="53"/>
      <c r="AQ60" s="53"/>
      <c r="AS60" s="1"/>
      <c r="AT60" s="53"/>
      <c r="AU60" s="53"/>
      <c r="AW60" s="1"/>
      <c r="AX60" s="53"/>
      <c r="AY60" s="53"/>
      <c r="BA60" s="1"/>
      <c r="BB60" s="53"/>
      <c r="BC60" s="53"/>
      <c r="BE60" s="1"/>
      <c r="BF60" s="53"/>
      <c r="BG60" s="53"/>
      <c r="BI60" s="1"/>
      <c r="BJ60" s="53"/>
      <c r="BK60" s="53"/>
      <c r="BM60" s="1"/>
      <c r="BN60" s="53"/>
      <c r="BO60" s="53"/>
      <c r="BQ60" s="1"/>
      <c r="BR60" s="53"/>
      <c r="BS60" s="53"/>
      <c r="BU60" s="1"/>
      <c r="BV60" s="53"/>
      <c r="BW60" s="53"/>
      <c r="BY60" s="1"/>
      <c r="BZ60" s="53"/>
      <c r="CA60" s="53"/>
      <c r="CC60" s="1"/>
      <c r="CD60" s="53"/>
      <c r="CE60" s="53"/>
      <c r="CG60" s="1"/>
      <c r="CH60" s="53"/>
      <c r="CI60" s="53"/>
      <c r="CK60" s="1"/>
      <c r="CL60" s="53"/>
      <c r="CM60" s="53"/>
      <c r="CO60" s="1"/>
      <c r="CP60" s="53"/>
      <c r="CQ60" s="53"/>
      <c r="CS60" s="1"/>
      <c r="CT60" s="53"/>
      <c r="CU60" s="53"/>
      <c r="CW60" s="1"/>
      <c r="CX60" s="53"/>
      <c r="CY60" s="53"/>
      <c r="DA60" s="1"/>
      <c r="DB60" s="53"/>
      <c r="DC60" s="53"/>
      <c r="DE60" s="1"/>
      <c r="DF60" s="53"/>
      <c r="DG60" s="53"/>
      <c r="DI60" s="1"/>
      <c r="DJ60" s="53"/>
      <c r="DK60" s="53"/>
      <c r="DM60" s="1"/>
      <c r="DN60" s="53"/>
      <c r="DO60" s="53"/>
      <c r="DQ60" s="1"/>
      <c r="DR60" s="53"/>
      <c r="DS60" s="53"/>
      <c r="DU60" s="1"/>
      <c r="DV60" s="53"/>
      <c r="DW60" s="53"/>
      <c r="DY60" s="1"/>
      <c r="DZ60" s="53"/>
      <c r="EA60" s="53"/>
      <c r="EC60" s="1"/>
      <c r="ED60" s="53"/>
      <c r="EE60" s="53"/>
      <c r="EG60" s="1"/>
      <c r="EH60" s="53"/>
      <c r="EI60" s="53"/>
      <c r="EK60" s="1"/>
      <c r="EL60" s="53"/>
      <c r="EM60" s="53"/>
      <c r="EO60" s="1"/>
      <c r="EP60" s="53"/>
      <c r="EQ60" s="53"/>
      <c r="ES60" s="1"/>
      <c r="ET60" s="53"/>
      <c r="EU60" s="53"/>
      <c r="EW60" s="1"/>
      <c r="EX60" s="53"/>
      <c r="EY60" s="53"/>
      <c r="FA60" s="1"/>
      <c r="FB60" s="53"/>
      <c r="FC60" s="53"/>
      <c r="FE60" s="1"/>
      <c r="FF60" s="53"/>
      <c r="FG60" s="53"/>
      <c r="FI60" s="1"/>
      <c r="FJ60" s="53"/>
      <c r="FK60" s="53"/>
      <c r="FM60" s="1"/>
      <c r="FN60" s="53"/>
      <c r="FO60" s="53"/>
      <c r="FQ60" s="1"/>
      <c r="FR60" s="53"/>
      <c r="FS60" s="53"/>
      <c r="FU60" s="1"/>
      <c r="FV60" s="53"/>
      <c r="FW60" s="53"/>
      <c r="FY60" s="1"/>
      <c r="FZ60" s="53"/>
      <c r="GA60" s="53"/>
      <c r="GC60" s="1"/>
      <c r="GD60" s="53"/>
      <c r="GE60" s="53"/>
      <c r="GG60" s="1"/>
      <c r="GH60" s="53"/>
      <c r="GI60" s="53"/>
      <c r="GK60" s="1"/>
      <c r="GL60" s="53"/>
      <c r="GM60" s="53"/>
      <c r="GO60" s="1"/>
      <c r="GP60" s="53"/>
      <c r="GQ60" s="53"/>
      <c r="GS60" s="1"/>
      <c r="GT60" s="53"/>
      <c r="GU60" s="53"/>
      <c r="GW60" s="1"/>
      <c r="GX60" s="53"/>
      <c r="GY60" s="53"/>
      <c r="HA60" s="1"/>
      <c r="HB60" s="53"/>
      <c r="HC60" s="53"/>
      <c r="HE60" s="1"/>
      <c r="HF60" s="53"/>
      <c r="HG60" s="53"/>
      <c r="HI60" s="1"/>
      <c r="HJ60" s="53"/>
      <c r="HK60" s="53"/>
      <c r="HM60" s="1"/>
      <c r="HN60" s="53"/>
      <c r="HO60" s="53"/>
      <c r="HQ60" s="1"/>
      <c r="HR60" s="53"/>
      <c r="HS60" s="53"/>
      <c r="HU60" s="1"/>
      <c r="HV60" s="53"/>
      <c r="HW60" s="53"/>
      <c r="HY60" s="1"/>
      <c r="HZ60" s="53"/>
      <c r="IA60" s="53"/>
      <c r="IC60" s="1"/>
      <c r="ID60" s="53"/>
      <c r="IE60" s="53"/>
      <c r="IG60" s="1"/>
      <c r="IH60" s="53"/>
      <c r="II60" s="53"/>
      <c r="IK60" s="1"/>
      <c r="IL60" s="53"/>
      <c r="IM60" s="53"/>
      <c r="IO60" s="1"/>
      <c r="IP60" s="53"/>
      <c r="IQ60" s="53"/>
      <c r="IS60" s="1"/>
      <c r="IT60" s="53"/>
      <c r="IU60" s="53"/>
    </row>
    <row r="61" spans="1:3" ht="12.75">
      <c r="A61" s="70" t="s">
        <v>53</v>
      </c>
      <c r="B61" s="105"/>
      <c r="C61" s="70" t="s">
        <v>33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34.140625" style="108" customWidth="1"/>
    <col min="2" max="2" width="16.7109375" style="108" customWidth="1"/>
    <col min="3" max="3" width="19.28125" style="108" customWidth="1"/>
    <col min="4" max="4" width="12.421875" style="108" customWidth="1"/>
    <col min="5" max="5" width="17.7109375" style="108" customWidth="1"/>
    <col min="6" max="6" width="14.00390625" style="108" customWidth="1"/>
    <col min="8" max="8" width="16.28125" style="108" customWidth="1"/>
    <col min="9" max="16384" width="9.140625" style="108" customWidth="1"/>
  </cols>
  <sheetData>
    <row r="1" spans="1:2" ht="15.75">
      <c r="A1" s="106"/>
      <c r="B1" s="107"/>
    </row>
    <row r="2" spans="1:2" ht="15.75">
      <c r="A2" s="106"/>
      <c r="B2" s="107"/>
    </row>
    <row r="3" spans="1:6" ht="13.5" customHeight="1">
      <c r="A3" s="106"/>
      <c r="C3" s="107"/>
      <c r="D3" s="107"/>
      <c r="E3" s="107"/>
      <c r="F3" s="107"/>
    </row>
    <row r="4" spans="1:6" ht="18" customHeight="1">
      <c r="A4" s="109" t="s">
        <v>103</v>
      </c>
      <c r="B4" s="82"/>
      <c r="C4" s="82"/>
      <c r="D4" s="82"/>
      <c r="E4" s="82"/>
      <c r="F4" s="110"/>
    </row>
    <row r="5" spans="1:6" ht="13.5" customHeight="1">
      <c r="A5" s="109" t="s">
        <v>104</v>
      </c>
      <c r="B5" s="81"/>
      <c r="C5" s="81"/>
      <c r="D5" s="81"/>
      <c r="E5" s="81"/>
      <c r="F5" s="111"/>
    </row>
    <row r="6" spans="1:6" ht="12.75" customHeight="1">
      <c r="A6" s="112"/>
      <c r="B6" s="111"/>
      <c r="C6" s="111"/>
      <c r="D6" s="111"/>
      <c r="E6" s="111"/>
      <c r="F6" s="111"/>
    </row>
    <row r="7" spans="1:6" s="114" customFormat="1" ht="14.25">
      <c r="A7" s="113"/>
      <c r="B7" s="113"/>
      <c r="C7" s="113"/>
      <c r="D7" s="113"/>
      <c r="E7" s="113"/>
      <c r="F7" s="113"/>
    </row>
    <row r="8" spans="1:6" s="114" customFormat="1" ht="76.5" customHeight="1">
      <c r="A8" s="115"/>
      <c r="B8" s="116" t="s">
        <v>105</v>
      </c>
      <c r="C8" s="116" t="s">
        <v>106</v>
      </c>
      <c r="D8" s="116" t="s">
        <v>107</v>
      </c>
      <c r="E8" s="116" t="s">
        <v>108</v>
      </c>
      <c r="F8" s="117" t="s">
        <v>109</v>
      </c>
    </row>
    <row r="9" spans="1:6" s="114" customFormat="1" ht="15">
      <c r="A9" s="118"/>
      <c r="B9" s="113"/>
      <c r="C9" s="113"/>
      <c r="D9" s="113"/>
      <c r="E9" s="113"/>
      <c r="F9" s="113"/>
    </row>
    <row r="10" spans="1:11" s="114" customFormat="1" ht="15">
      <c r="A10" s="119" t="s">
        <v>110</v>
      </c>
      <c r="B10" s="120">
        <v>622243</v>
      </c>
      <c r="C10" s="121">
        <v>414</v>
      </c>
      <c r="D10" s="121">
        <v>0</v>
      </c>
      <c r="E10" s="120">
        <v>241237</v>
      </c>
      <c r="F10" s="120">
        <f>SUM(B10:E10)</f>
        <v>863894</v>
      </c>
      <c r="G10" s="122"/>
      <c r="H10" s="122"/>
      <c r="I10" s="122"/>
      <c r="J10" s="122"/>
      <c r="K10" s="122"/>
    </row>
    <row r="11" spans="1:6" s="114" customFormat="1" ht="15">
      <c r="A11" s="123"/>
      <c r="B11" s="124"/>
      <c r="C11" s="124"/>
      <c r="D11" s="124"/>
      <c r="E11" s="124"/>
      <c r="F11" s="124"/>
    </row>
    <row r="12" spans="1:6" s="114" customFormat="1" ht="28.5">
      <c r="A12" s="125" t="s">
        <v>111</v>
      </c>
      <c r="B12" s="56">
        <v>0</v>
      </c>
      <c r="C12" s="56">
        <v>0</v>
      </c>
      <c r="D12" s="56">
        <v>0</v>
      </c>
      <c r="E12" s="124">
        <v>36315</v>
      </c>
      <c r="F12" s="124">
        <f>SUM(B12:E12)</f>
        <v>36315</v>
      </c>
    </row>
    <row r="13" spans="1:6" ht="20.25" customHeight="1">
      <c r="A13" s="126" t="s">
        <v>112</v>
      </c>
      <c r="B13" s="34">
        <v>0</v>
      </c>
      <c r="C13" s="34">
        <v>0</v>
      </c>
      <c r="D13" s="34">
        <v>0</v>
      </c>
      <c r="E13" s="127">
        <f>SUM(E12:E12)</f>
        <v>36315</v>
      </c>
      <c r="F13" s="127">
        <f>SUM(F12:F12)</f>
        <v>36315</v>
      </c>
    </row>
    <row r="14" spans="1:6" ht="15" customHeight="1">
      <c r="A14" s="126"/>
      <c r="B14" s="120"/>
      <c r="C14" s="120"/>
      <c r="D14" s="120"/>
      <c r="E14" s="127"/>
      <c r="F14" s="127"/>
    </row>
    <row r="15" spans="1:6" ht="15" customHeight="1">
      <c r="A15" s="113" t="s">
        <v>96</v>
      </c>
      <c r="B15" s="124"/>
      <c r="C15" s="9">
        <v>153</v>
      </c>
      <c r="D15" s="9">
        <v>0</v>
      </c>
      <c r="E15" s="9">
        <v>0</v>
      </c>
      <c r="F15" s="128">
        <f>SUM(B15:E15)</f>
        <v>153</v>
      </c>
    </row>
    <row r="16" spans="1:6" ht="15.75" customHeight="1">
      <c r="A16" s="113" t="s">
        <v>113</v>
      </c>
      <c r="B16" s="129"/>
      <c r="C16" s="130"/>
      <c r="D16" s="130"/>
      <c r="E16" s="131">
        <v>0</v>
      </c>
      <c r="F16" s="131">
        <f>SUM(B16:E16)</f>
        <v>0</v>
      </c>
    </row>
    <row r="17" spans="1:6" ht="26.25" customHeight="1">
      <c r="A17" s="132" t="s">
        <v>114</v>
      </c>
      <c r="B17" s="127">
        <f>SUM(B15:B16)</f>
        <v>0</v>
      </c>
      <c r="C17" s="34">
        <f>SUM(C15:C16)</f>
        <v>153</v>
      </c>
      <c r="D17" s="34">
        <f>SUM(D15:D16)</f>
        <v>0</v>
      </c>
      <c r="E17" s="34">
        <f>SUM(E15:E16)</f>
        <v>0</v>
      </c>
      <c r="F17" s="129">
        <f>SUM(B17:E17)</f>
        <v>153</v>
      </c>
    </row>
    <row r="18" spans="1:10" ht="16.5" customHeight="1">
      <c r="A18" s="113"/>
      <c r="B18" s="120"/>
      <c r="C18" s="120"/>
      <c r="D18" s="120"/>
      <c r="E18" s="120"/>
      <c r="F18" s="120"/>
      <c r="J18" s="9"/>
    </row>
    <row r="19" spans="1:6" ht="14.25">
      <c r="A19" s="113" t="s">
        <v>115</v>
      </c>
      <c r="B19" s="9">
        <v>0</v>
      </c>
      <c r="C19" s="56">
        <v>0</v>
      </c>
      <c r="D19" s="131">
        <v>0</v>
      </c>
      <c r="E19" s="124">
        <v>0</v>
      </c>
      <c r="F19" s="9">
        <v>0</v>
      </c>
    </row>
    <row r="20" spans="1:6" ht="30.75" customHeight="1" thickBot="1">
      <c r="A20" s="132" t="s">
        <v>116</v>
      </c>
      <c r="B20" s="133">
        <f>B10+B13+B17+B19</f>
        <v>622243</v>
      </c>
      <c r="C20" s="133">
        <f>C10+C13+C17+C19</f>
        <v>567</v>
      </c>
      <c r="D20" s="134">
        <v>0</v>
      </c>
      <c r="E20" s="133">
        <f>E10+E13+E17+E19</f>
        <v>277552</v>
      </c>
      <c r="F20" s="133">
        <f>SUM(B20:E20)</f>
        <v>900362</v>
      </c>
    </row>
    <row r="21" spans="1:6" ht="15" customHeight="1" thickTop="1">
      <c r="A21" s="132"/>
      <c r="B21" s="122"/>
      <c r="C21" s="135"/>
      <c r="D21" s="122"/>
      <c r="E21" s="122"/>
      <c r="F21" s="122"/>
    </row>
    <row r="22" spans="1:6" ht="27.75" customHeight="1">
      <c r="A22" s="136" t="s">
        <v>117</v>
      </c>
      <c r="B22" s="120">
        <v>622243</v>
      </c>
      <c r="C22" s="121">
        <v>567</v>
      </c>
      <c r="D22" s="121">
        <v>0</v>
      </c>
      <c r="E22" s="120">
        <v>277552</v>
      </c>
      <c r="F22" s="120">
        <f>SUM(B22:E22)</f>
        <v>900362</v>
      </c>
    </row>
    <row r="23" spans="1:6" ht="25.5" customHeight="1">
      <c r="A23" s="125" t="s">
        <v>118</v>
      </c>
      <c r="B23" s="56">
        <v>0</v>
      </c>
      <c r="C23" s="56">
        <v>0</v>
      </c>
      <c r="D23" s="56">
        <v>0</v>
      </c>
      <c r="E23" s="56">
        <v>54625</v>
      </c>
      <c r="F23" s="124">
        <f>SUM(B23:E23)</f>
        <v>54625</v>
      </c>
    </row>
    <row r="24" spans="1:6" ht="30">
      <c r="A24" s="137" t="s">
        <v>119</v>
      </c>
      <c r="B24" s="34">
        <f>SUM(B22:B23)</f>
        <v>622243</v>
      </c>
      <c r="C24" s="34">
        <f>SUM(C22:C23)</f>
        <v>567</v>
      </c>
      <c r="D24" s="34">
        <f>SUM(D22:D23)</f>
        <v>0</v>
      </c>
      <c r="E24" s="34">
        <f>SUM(E22:E23)</f>
        <v>332177</v>
      </c>
      <c r="F24" s="127">
        <f>SUM(B24:E24)</f>
        <v>954987</v>
      </c>
    </row>
    <row r="25" spans="1:6" ht="15">
      <c r="A25" s="137"/>
      <c r="B25" s="127"/>
      <c r="C25" s="127"/>
      <c r="D25" s="127"/>
      <c r="E25" s="127"/>
      <c r="F25" s="127"/>
    </row>
    <row r="26" spans="1:6" ht="18.75" customHeight="1">
      <c r="A26" s="138" t="s">
        <v>96</v>
      </c>
      <c r="B26" s="139"/>
      <c r="C26" s="139">
        <v>160307</v>
      </c>
      <c r="D26" s="139">
        <v>0</v>
      </c>
      <c r="E26" s="9">
        <v>-160307</v>
      </c>
      <c r="F26" s="9">
        <v>0</v>
      </c>
    </row>
    <row r="27" spans="1:6" ht="18" customHeight="1">
      <c r="A27" s="138" t="s">
        <v>113</v>
      </c>
      <c r="B27" s="9">
        <v>0</v>
      </c>
      <c r="C27" s="56">
        <v>0</v>
      </c>
      <c r="D27" s="56">
        <v>0</v>
      </c>
      <c r="E27" s="56">
        <v>-69820</v>
      </c>
      <c r="F27" s="56">
        <v>0</v>
      </c>
    </row>
    <row r="28" spans="1:6" ht="30">
      <c r="A28" s="132" t="s">
        <v>120</v>
      </c>
      <c r="B28" s="127">
        <f>SUM(B26:B27)</f>
        <v>0</v>
      </c>
      <c r="C28" s="127">
        <f>SUM(C26:C27)</f>
        <v>160307</v>
      </c>
      <c r="D28" s="127">
        <f>SUM(D26:D27)</f>
        <v>0</v>
      </c>
      <c r="E28" s="127">
        <f>SUM(E26:E27)</f>
        <v>-230127</v>
      </c>
      <c r="F28" s="129">
        <f>SUM(F26:F27)</f>
        <v>0</v>
      </c>
    </row>
    <row r="29" spans="1:6" ht="15">
      <c r="A29" s="113"/>
      <c r="B29" s="120"/>
      <c r="C29" s="120"/>
      <c r="D29" s="120"/>
      <c r="E29" s="120"/>
      <c r="F29" s="127"/>
    </row>
    <row r="30" spans="1:6" ht="34.5" customHeight="1" thickBot="1">
      <c r="A30" s="132" t="s">
        <v>121</v>
      </c>
      <c r="B30" s="133">
        <f>B24+B28</f>
        <v>622243</v>
      </c>
      <c r="C30" s="133">
        <f>C24+C28</f>
        <v>160874</v>
      </c>
      <c r="D30" s="133">
        <f>D24+D28</f>
        <v>0</v>
      </c>
      <c r="E30" s="133">
        <f>E24+E28</f>
        <v>102050</v>
      </c>
      <c r="F30" s="133">
        <f>SUM(B30:E30)</f>
        <v>885167</v>
      </c>
    </row>
    <row r="31" spans="1:6" ht="15.75" thickTop="1">
      <c r="A31" s="132"/>
      <c r="B31" s="122"/>
      <c r="C31" s="122"/>
      <c r="D31" s="122"/>
      <c r="E31" s="122"/>
      <c r="F31" s="122"/>
    </row>
    <row r="32" spans="1:6" ht="15">
      <c r="A32" s="132"/>
      <c r="B32" s="122"/>
      <c r="C32" s="122"/>
      <c r="D32" s="122"/>
      <c r="E32" s="122"/>
      <c r="F32" s="122"/>
    </row>
    <row r="33" spans="1:6" ht="15">
      <c r="A33" s="132"/>
      <c r="B33" s="122"/>
      <c r="C33" s="122"/>
      <c r="D33" s="122"/>
      <c r="E33" s="122"/>
      <c r="F33" s="122"/>
    </row>
    <row r="34" spans="1:6" ht="15">
      <c r="A34" s="132"/>
      <c r="B34" s="122"/>
      <c r="C34" s="122"/>
      <c r="D34" s="122"/>
      <c r="E34" s="122"/>
      <c r="F34" s="122"/>
    </row>
    <row r="35" spans="1:6" ht="15">
      <c r="A35" s="132"/>
      <c r="B35" s="122"/>
      <c r="C35" s="122"/>
      <c r="D35" s="122"/>
      <c r="E35" s="122"/>
      <c r="F35" s="122"/>
    </row>
    <row r="36" spans="1:6" ht="15">
      <c r="A36" s="140"/>
      <c r="B36" s="118"/>
      <c r="C36" s="118"/>
      <c r="D36" s="118"/>
      <c r="E36" s="118"/>
      <c r="F36" s="118"/>
    </row>
    <row r="37" spans="1:12" ht="15">
      <c r="A37" s="140"/>
      <c r="B37" s="118"/>
      <c r="C37" s="118"/>
      <c r="D37" s="118"/>
      <c r="E37" s="118"/>
      <c r="F37" s="118"/>
      <c r="L37" s="9"/>
    </row>
    <row r="38" spans="1:6" ht="15">
      <c r="A38" s="70" t="s">
        <v>61</v>
      </c>
      <c r="B38" s="71"/>
      <c r="C38" s="71"/>
      <c r="D38" s="70" t="s">
        <v>62</v>
      </c>
      <c r="E38" s="118"/>
      <c r="F38" s="118"/>
    </row>
    <row r="39" spans="1:6" ht="15">
      <c r="A39" s="70"/>
      <c r="B39" s="71"/>
      <c r="C39" s="71"/>
      <c r="D39" s="70"/>
      <c r="E39" s="111"/>
      <c r="F39" s="118"/>
    </row>
    <row r="40" spans="1:6" ht="15">
      <c r="A40" s="70"/>
      <c r="B40" s="71"/>
      <c r="C40" s="71"/>
      <c r="D40" s="70"/>
      <c r="E40" s="118"/>
      <c r="F40" s="118"/>
    </row>
    <row r="41" spans="1:6" ht="15">
      <c r="A41" s="70" t="s">
        <v>53</v>
      </c>
      <c r="B41" s="71"/>
      <c r="C41" s="71"/>
      <c r="D41" s="70" t="s">
        <v>33</v>
      </c>
      <c r="E41" s="118"/>
      <c r="F41" s="118"/>
    </row>
    <row r="42" spans="1:6" ht="14.25">
      <c r="A42" s="141"/>
      <c r="B42" s="113"/>
      <c r="C42" s="113"/>
      <c r="D42" s="113"/>
      <c r="E42" s="113"/>
      <c r="F42" s="113"/>
    </row>
    <row r="43" spans="1:6" ht="14.25">
      <c r="A43" s="142"/>
      <c r="B43" s="143"/>
      <c r="C43" s="142"/>
      <c r="D43" s="111"/>
      <c r="E43" s="111"/>
      <c r="F43" s="111"/>
    </row>
    <row r="44" spans="1:6" ht="14.25">
      <c r="A44" s="142"/>
      <c r="B44" s="142"/>
      <c r="C44" s="142"/>
      <c r="D44" s="111"/>
      <c r="E44" s="111"/>
      <c r="F44" s="111"/>
    </row>
    <row r="45" spans="1:7" ht="12.75">
      <c r="A45"/>
      <c r="B45" s="144"/>
      <c r="C45"/>
      <c r="G45" s="70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 s="51"/>
      <c r="B49" s="51"/>
      <c r="C49" s="51"/>
    </row>
    <row r="50" ht="12.75">
      <c r="A50" s="114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Жапарова Наристе Турдубековна</cp:lastModifiedBy>
  <cp:lastPrinted>2014-04-02T08:56:51Z</cp:lastPrinted>
  <dcterms:created xsi:type="dcterms:W3CDTF">1996-10-08T23:32:33Z</dcterms:created>
  <dcterms:modified xsi:type="dcterms:W3CDTF">2014-07-04T13:20:28Z</dcterms:modified>
  <cp:category/>
  <cp:version/>
  <cp:contentType/>
  <cp:contentStatus/>
</cp:coreProperties>
</file>