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Айжамал\Финансовые и квартальные отчеты после проверки МИРГУЛЬ\2019\06.2019\"/>
    </mc:Choice>
  </mc:AlternateContent>
  <bookViews>
    <workbookView xWindow="0" yWindow="0" windowWidth="20490" windowHeight="7755" activeTab="4"/>
  </bookViews>
  <sheets>
    <sheet name="офп" sheetId="3" r:id="rId1"/>
    <sheet name="осп" sheetId="5" r:id="rId2"/>
    <sheet name="ОДДС" sheetId="6" r:id="rId3"/>
    <sheet name="капитал" sheetId="7" r:id="rId4"/>
    <sheet name="Экономические нормативы" sheetId="8" r:id="rId5"/>
    <sheet name="Примечание 1" sheetId="9" r:id="rId6"/>
    <sheet name="Приложение 2" sheetId="10" r:id="rId7"/>
  </sheets>
  <definedNames>
    <definedName name="_xlnm.Print_Area" localSheetId="1">осп!$A$1:$C$40</definedName>
  </definedNames>
  <calcPr calcId="152511"/>
</workbook>
</file>

<file path=xl/calcChain.xml><?xml version="1.0" encoding="utf-8"?>
<calcChain xmlns="http://schemas.openxmlformats.org/spreadsheetml/2006/main">
  <c r="C20" i="7" l="1"/>
  <c r="B20" i="7"/>
  <c r="D20" i="7" s="1"/>
  <c r="D19" i="7"/>
  <c r="D18" i="7"/>
  <c r="D17" i="7"/>
  <c r="D16" i="7"/>
  <c r="D15" i="7"/>
  <c r="C14" i="7"/>
  <c r="B14" i="7"/>
  <c r="D14" i="7" s="1"/>
  <c r="D13" i="7"/>
  <c r="D12" i="7"/>
  <c r="D11" i="7"/>
  <c r="D10" i="7"/>
  <c r="D9" i="7"/>
  <c r="C39" i="6"/>
  <c r="B39" i="6"/>
  <c r="C34" i="6"/>
  <c r="B34" i="6"/>
  <c r="C14" i="6"/>
  <c r="C26" i="6" s="1"/>
  <c r="C28" i="6" s="1"/>
  <c r="C41" i="6" s="1"/>
  <c r="C43" i="6" s="1"/>
  <c r="B14" i="6"/>
  <c r="B26" i="6" s="1"/>
  <c r="B28" i="6" s="1"/>
  <c r="B41" i="6" s="1"/>
  <c r="B43" i="6" s="1"/>
  <c r="B13" i="5" l="1"/>
  <c r="B11" i="5"/>
  <c r="B9" i="5"/>
  <c r="B22" i="3" l="1"/>
  <c r="B18" i="3"/>
  <c r="B13" i="3"/>
  <c r="B12" i="3"/>
  <c r="B41" i="3" l="1"/>
  <c r="B18" i="5" l="1"/>
  <c r="B20" i="5" s="1"/>
  <c r="B22" i="5" s="1"/>
  <c r="B26" i="5" s="1"/>
  <c r="B48" i="3"/>
  <c r="B21" i="3"/>
  <c r="D12" i="3" l="1"/>
  <c r="C12" i="3"/>
  <c r="B29" i="5"/>
  <c r="B31" i="5" s="1"/>
  <c r="B32" i="5" s="1"/>
  <c r="D48" i="3"/>
  <c r="D41" i="3"/>
  <c r="D50" i="3"/>
  <c r="D21" i="3"/>
  <c r="D18" i="3"/>
  <c r="D22" i="3"/>
  <c r="D13" i="3"/>
  <c r="D28" i="3"/>
  <c r="C13" i="3"/>
  <c r="C48" i="3"/>
  <c r="C41" i="3"/>
  <c r="C21" i="3"/>
  <c r="C18" i="3"/>
  <c r="C18" i="5"/>
  <c r="C9" i="5"/>
  <c r="C11" i="5" s="1"/>
  <c r="C22" i="5"/>
  <c r="C26" i="5"/>
  <c r="C29" i="5" s="1"/>
  <c r="C31" i="5" s="1"/>
  <c r="C32" i="5" s="1"/>
  <c r="B50" i="3" l="1"/>
  <c r="B28" i="3"/>
  <c r="C50" i="3"/>
  <c r="C22" i="3"/>
  <c r="C28" i="3" s="1"/>
</calcChain>
</file>

<file path=xl/sharedStrings.xml><?xml version="1.0" encoding="utf-8"?>
<sst xmlns="http://schemas.openxmlformats.org/spreadsheetml/2006/main" count="255" uniqueCount="209">
  <si>
    <t>АКТИВЫ</t>
  </si>
  <si>
    <t>Основные средства и нематериальные активы</t>
  </si>
  <si>
    <t>Прочие активы</t>
  </si>
  <si>
    <t>ОБЯЗАТЕЛЬСТВА</t>
  </si>
  <si>
    <t>Прочие обязательства</t>
  </si>
  <si>
    <t>Процентные доходы</t>
  </si>
  <si>
    <t>Процентные расходы</t>
  </si>
  <si>
    <t>Операционные доходы</t>
  </si>
  <si>
    <t xml:space="preserve"> ОАО "Коммерческий банк КЫРГЫЗСТАН"</t>
  </si>
  <si>
    <t>Прибыль до налогообложения</t>
  </si>
  <si>
    <t xml:space="preserve">Нераспределенная прибыль </t>
  </si>
  <si>
    <t>Отложенные налоговые обязательства</t>
  </si>
  <si>
    <t>КАПИТАЛ</t>
  </si>
  <si>
    <t>Уставный капитал</t>
  </si>
  <si>
    <t>Прочие заемные средства</t>
  </si>
  <si>
    <t>Всего чистые кредиты</t>
  </si>
  <si>
    <t>Доходы по услугам и комиссии</t>
  </si>
  <si>
    <t>Расходы по услугам и комиссии</t>
  </si>
  <si>
    <t>Прочие доходы</t>
  </si>
  <si>
    <t>Операционные расходы</t>
  </si>
  <si>
    <t>Расходы по налогу на прибыль</t>
  </si>
  <si>
    <t>Чистая прибыль</t>
  </si>
  <si>
    <t>Итого совокупный доход</t>
  </si>
  <si>
    <t>За минусом резерва под обесценение</t>
  </si>
  <si>
    <t>Счета "ностро" в коммерческих банках</t>
  </si>
  <si>
    <t>Денежные и приравненные к ним средства</t>
  </si>
  <si>
    <t>Инвестиции, удерживаемые до погашения</t>
  </si>
  <si>
    <t>Итого капитал</t>
  </si>
  <si>
    <t>Итого обязательства</t>
  </si>
  <si>
    <t>Итого активы</t>
  </si>
  <si>
    <t>ОБЯЗАТЕЛЬСТВА И КАПИТАЛ</t>
  </si>
  <si>
    <t>Кредиты, предоставленные клиентам</t>
  </si>
  <si>
    <t>Чистая прибыль по операциям с иностранной валютой</t>
  </si>
  <si>
    <t>Отчетный период</t>
  </si>
  <si>
    <t>тыс.сом</t>
  </si>
  <si>
    <t>Предыдущий период</t>
  </si>
  <si>
    <t>Прибыль на одну акцию</t>
  </si>
  <si>
    <t>Операционная прибыль</t>
  </si>
  <si>
    <t>Формирование резервов под обесценение по прочим операциям</t>
  </si>
  <si>
    <t>Средства клиентов</t>
  </si>
  <si>
    <t>Финансовые обязательства, оцениваемые по справедливой стоимости через прибыль или убыток</t>
  </si>
  <si>
    <t>Обязательство по текущему налогу на прибыль</t>
  </si>
  <si>
    <t>Финансовые активы, оцениваемые по справедливой стоимости через прибыль или убыток</t>
  </si>
  <si>
    <t>ИТОГО ОБЯЗАТЕЛЬСТВА И КАПИТАЛ</t>
  </si>
  <si>
    <t>ЧИСТЫЙ ПРОЦЕНТНЫЙ ДОХОД</t>
  </si>
  <si>
    <t>ЧИСТЫЕ НЕПРОЦЕНТНЫЕ ДОХОДЫ</t>
  </si>
  <si>
    <t>Всего активы денежного рынка</t>
  </si>
  <si>
    <t xml:space="preserve">Итого кредиты клиентам </t>
  </si>
  <si>
    <t>Дополнительно оплаченный капитал</t>
  </si>
  <si>
    <t>Председатель Правления</t>
  </si>
  <si>
    <t>Илебаев Н.Э.</t>
  </si>
  <si>
    <t>Корреспондентский счет в НБКР</t>
  </si>
  <si>
    <t>Средства в банках и других финансово кредитных учреждениях</t>
  </si>
  <si>
    <t>Кредиты предоставленные банкам и другим финансово кредитным учреждениям</t>
  </si>
  <si>
    <t>Итого кредиты банкам и другим ФКУ</t>
  </si>
  <si>
    <t xml:space="preserve">Счета и депозиты банков и прочих финансово кредитных учреждений </t>
  </si>
  <si>
    <t>Чистый процентный доход до формирования резервов от обесценения активов, по которым начисляются проценты</t>
  </si>
  <si>
    <t>Формирование резервов под обесценение активов, по которым начисляются проценты</t>
  </si>
  <si>
    <t>Декабрь 2018 г.</t>
  </si>
  <si>
    <t>Операции по обратному РЕПО-соглашению</t>
  </si>
  <si>
    <t>-</t>
  </si>
  <si>
    <t>Операции по РЕПО-соглашению</t>
  </si>
  <si>
    <t>Итого счета "ностро" в коммерческих банках</t>
  </si>
  <si>
    <t xml:space="preserve">Дивиденды от вложений в акции                                                                                                     </t>
  </si>
  <si>
    <t>Июнь 2018 г.</t>
  </si>
  <si>
    <t>Отчет о финансовом положении на 30 июня 2019 года (включительно)</t>
  </si>
  <si>
    <t>Июнь 2019 г.</t>
  </si>
  <si>
    <t>Отчет о прибылях и убытках и прочем совокупном доходе на 30 июня 2019 года (включительно)</t>
  </si>
  <si>
    <t>ОАО " Коммерческий банк КЫРГЫЗСТАН"</t>
  </si>
  <si>
    <t>Отчет о движении денежных средств на 30 июня 2019 год (включительно).</t>
  </si>
  <si>
    <t>(в тысячах Кыргызских сом)</t>
  </si>
  <si>
    <t>Отчетный                      период                                  II - квартал  2019г.</t>
  </si>
  <si>
    <t>Предыдущий период                                  II - квартал  2018г.</t>
  </si>
  <si>
    <t>ДВИЖЕНИЕ ДЕНЕЖНЫХ СРЕДСТВ ОТ           ОПЕРАЦИОННОЙ ДЕЯТЕЛЬНОСТИ:</t>
  </si>
  <si>
    <t>Проценты полученные</t>
  </si>
  <si>
    <t>Проценты уплаченные</t>
  </si>
  <si>
    <t>Доходы по услугам и комиссии полученные</t>
  </si>
  <si>
    <t>Расходы по услугам и комиссии уплаченные</t>
  </si>
  <si>
    <t>Поступления от операции с иностранной валютой</t>
  </si>
  <si>
    <t xml:space="preserve">Прочие доходы полученные </t>
  </si>
  <si>
    <t>Операционные расходы уплаченные</t>
  </si>
  <si>
    <t>Движение денежных средств от операционной деятельности до изменений в чистых операционных активах</t>
  </si>
  <si>
    <t>(Увеличение)/ уменьшение операционных активов:</t>
  </si>
  <si>
    <t>Средства в финансовых учреждениях</t>
  </si>
  <si>
    <t>Ссуды, предоставленные клиентам</t>
  </si>
  <si>
    <t>Увеличение/ (уменьшение) операционных обязательствах:</t>
  </si>
  <si>
    <t>Операции по обратному РЕПО</t>
  </si>
  <si>
    <t>Чистый (отток)/приток денежных средств от операционной деятельности до уплаты налога на прибыль</t>
  </si>
  <si>
    <t>Налог на прибыль уплаченный</t>
  </si>
  <si>
    <t>Чистый (отток)/приток денежных средств от операционной деятельности</t>
  </si>
  <si>
    <t>ДВИЖЕНИЕ ДЕНЕЖНЫХ СРЕДСТВ ОТ ИНВЕСТИЦИОННОЙ ДЕЯТЕЛЬНОСТИ:</t>
  </si>
  <si>
    <t>Приобретение основных средств</t>
  </si>
  <si>
    <t>Поступление от продажи основных средств</t>
  </si>
  <si>
    <t>Приобретение долговых ценных бумаг</t>
  </si>
  <si>
    <t>Поступления от погашения долговых ценных бумаг</t>
  </si>
  <si>
    <t>Чистый отток/приток денежных средств от инвестиционной деятельности</t>
  </si>
  <si>
    <t>ДВИЖЕНИЕ ДЕНЕЖНЫХ СРЕДСТВ ОТ ФИНАНСОВОЙ ДЕЯТЕЛЬНОСТИ</t>
  </si>
  <si>
    <t>Поступления прочих заемных средств</t>
  </si>
  <si>
    <t>Погашение прочих заемных средств</t>
  </si>
  <si>
    <t>Дивиденды выплаченные</t>
  </si>
  <si>
    <t>Чистый (отток/приток) денежных средств от финансовой деятельности</t>
  </si>
  <si>
    <t>Влияние изменений обменных курсов на  денежные средства и их эквиваленты</t>
  </si>
  <si>
    <t>Чистое изменение в денежных средствах и их эквивалентах</t>
  </si>
  <si>
    <t>Денежные средства и их эквиваленты, на начало отчетного периода</t>
  </si>
  <si>
    <t>Денежные средства и их эквиваленты, на конец отчетного периода</t>
  </si>
  <si>
    <t>Главный бухгалтер</t>
  </si>
  <si>
    <t>Дженбаева Э.Т.</t>
  </si>
  <si>
    <t>Отчет об изменениях в капитале на 30 июня 2019 год (включительно)</t>
  </si>
  <si>
    <t xml:space="preserve">Уставный капитал           </t>
  </si>
  <si>
    <t xml:space="preserve">Нераспределенная прибыль          </t>
  </si>
  <si>
    <t xml:space="preserve">Итого капитал                </t>
  </si>
  <si>
    <t>На 31 декабря 2017 года</t>
  </si>
  <si>
    <t>Выпуск обыкновенных акций</t>
  </si>
  <si>
    <t xml:space="preserve">Итого совокупный доход за период </t>
  </si>
  <si>
    <t>Дивиденды объявленные</t>
  </si>
  <si>
    <t>Перевод нераспределенной прибыли в уставный капитал и дополнительно оплаченный капитал</t>
  </si>
  <si>
    <t>На 30 июня 2018 года</t>
  </si>
  <si>
    <t>На 31 декабря 2018 года</t>
  </si>
  <si>
    <t>На 30 июня 2019 года</t>
  </si>
  <si>
    <t xml:space="preserve">  СВЕДЕНИЯ </t>
  </si>
  <si>
    <t>о соблюдении экономических нормативов</t>
  </si>
  <si>
    <t>по состоянию на 01 июля 2019г.</t>
  </si>
  <si>
    <t>ОАО "Коммерческий банк КЫРГЫЗСТАН"</t>
  </si>
  <si>
    <t>Наименование экономических нормативов и подержке дополнительного запаса капитала банка                            (показатель "буфер капитала")</t>
  </si>
  <si>
    <t>Установленное значеине норматива</t>
  </si>
  <si>
    <t>Фактическое значение норматива</t>
  </si>
  <si>
    <t>Максимальный размер риска на одного заемщика, не связанного с банком  (К1.1)</t>
  </si>
  <si>
    <t>не более 20%</t>
  </si>
  <si>
    <t>Максимальный размер риска на одного заемщика, связанного с банком  (К1.2)</t>
  </si>
  <si>
    <t>не более 15%</t>
  </si>
  <si>
    <t>Максимальный размер риска по межбанковским размещениям в банк, не связанный с банком  (К1.3)</t>
  </si>
  <si>
    <t>не более 30%</t>
  </si>
  <si>
    <t>Максимальный размер риска по межбанковским размещениям в банк, являющийся аффилированным лицом банка (К1.4)</t>
  </si>
  <si>
    <t>Коэффициент адекватности суммарного капитала  (К2.1)</t>
  </si>
  <si>
    <t>не менее 12%</t>
  </si>
  <si>
    <t>Коэффициент адекватности капитала Первого уровня  (К2.2)</t>
  </si>
  <si>
    <t>не менее 6%</t>
  </si>
  <si>
    <t>Левераж (К2.3)</t>
  </si>
  <si>
    <t>не менее 8%</t>
  </si>
  <si>
    <t>Норматив ликвидности банка (К3.1)</t>
  </si>
  <si>
    <t>не менее 45%</t>
  </si>
  <si>
    <t>Количество дней нарушений по суммарной величине длинных открытых валютных позиций (К4.2)</t>
  </si>
  <si>
    <t>Количество дней нарушений по суммарной величине коротких открытых валютных позиций (К4.3)</t>
  </si>
  <si>
    <t>Дополнительный запас капитала банка                                   (показатель "буфер капитала)</t>
  </si>
  <si>
    <t>не менее 18%</t>
  </si>
  <si>
    <t>Примечания к финансовой отчетности</t>
  </si>
  <si>
    <t>Полное наименование банка: Открытое акционерное общество «Коммерческий банк КЫРГЫЗСТАН»</t>
  </si>
  <si>
    <t>Сокращенное наименование: ОАО «Коммерческий банк КЫРГЫЗСТАН»</t>
  </si>
  <si>
    <t>Регистрационный номер банка: 3903 – 3301 - ОАО</t>
  </si>
  <si>
    <t>Почтовый адрес: 720033, Кыргызская Республика, г. Бишкек, ул. Тоголок Молдо 54А</t>
  </si>
  <si>
    <t>Существенные факты, затрагивающие финансово-хозяйственную деятельность и подлежащие обязательному раскрытию по состоянию на 01 июля 2019 года.</t>
  </si>
  <si>
    <t>1. В течение отчетного квартала ценные бумаги Банком не выпускались;</t>
  </si>
  <si>
    <t>2. Список всех крупных акционеров и акционеров, держателей контрольного пакета акций и их доли в количестве акций по формам, указана в приложении 2 к финансовой отчетности;</t>
  </si>
  <si>
    <t>3. Информации о существенных фактах, затрагивающих финансово-хозяйственную деятельность банка, имевших место в отчетном квартале – не было;</t>
  </si>
  <si>
    <t xml:space="preserve">4. Изменений в списке лиц, входящих в органы управления банка не было;    </t>
  </si>
  <si>
    <t>5. В части состава Правления Банка изменений не было;</t>
  </si>
  <si>
    <t>31 мая 2019 года состоялось внеочередное общее собрание акционеров Банка, форма проведения – очная, кворум собрания - 98,1492%, по результатам голосования годового общего собрания акционеров были приняты следующие решения:</t>
  </si>
  <si>
    <t>8. Изменения в списке юридических лиц, в которых Банк владеет 20 и более процентами уставного капитала – нет;</t>
  </si>
  <si>
    <t>9. Изменения в списке владельцев 5 и более процентов акций (долей), а также об изменениях доли владельцев 5 и более процентов акций (долей) – нет;</t>
  </si>
  <si>
    <t>10. Появление в реестре банка, владеющего более чем 5 процентами его голосующих акций (долей, паев) – нет;</t>
  </si>
  <si>
    <t>11. Разовые сделки Банка, размер которых либо стоимость имущества, по которым составляют 10 и более процентов от активов Банка на дату сделки - не было;</t>
  </si>
  <si>
    <t>12. Фактов, повлекших разовое увеличение или уменьшение стоимости активов Банка более чем на 10 процентов – не было;</t>
  </si>
  <si>
    <t>13. Фактов, повлекших разовое увеличение чистой прибыли или чистых убытков Банка более чем на 10 процентов – не было;</t>
  </si>
  <si>
    <t>14. Реорганизация банка, его дочерних и зависимых обществ – не было;</t>
  </si>
  <si>
    <t>15. Начисленные и (или) выплачиваемые (выплаченные) доходы по ценным бумагам – не было;</t>
  </si>
  <si>
    <t>16. Решения общих собраний акционеров за отчетный квартал – было;</t>
  </si>
  <si>
    <t>17. Погашение ценных бумаг банка – не было;</t>
  </si>
  <si>
    <t>18. Иные события (факты), предусмотренные нормативными правовыми актами уполномоченного государственного органа по регулированию рынка ценных бумаг – не было;</t>
  </si>
  <si>
    <t>19. Список лиц, оказывающих существенное (прямое или косвенное) влияние на решения, принимаемые органами управления Банка, указана в приложении 2 к финансовой отчетности;</t>
  </si>
  <si>
    <t>20. Список лиц, оказывающих существенное (прямое или косвенное) влияние на решение, принимаемые органами управления головной компании банковской группы – Банк не имеет;</t>
  </si>
  <si>
    <t>21. Сведения о дочерних компаниях, их акционерах и лицах, оказывающих существенное (прямое или косвенное) влияние на решения, принимаемые органами управления дочерних компаний банковской группы – Банк не имеет;</t>
  </si>
  <si>
    <t>22. Сведения о зависимых компаниях, их акционерах и лицах, оказывающих существенное (прямое или косвенное) влияние на решения, принимаемые органами управления зависимых компаний банковской группы – Банк не имеет;</t>
  </si>
  <si>
    <t>23. Сведения о структуре банковской группы – отсутствует.</t>
  </si>
  <si>
    <t>Приложение 2</t>
  </si>
  <si>
    <t>к Положению о требованиях</t>
  </si>
  <si>
    <t>к формированию финансовой</t>
  </si>
  <si>
    <t xml:space="preserve">отчетности коммерческих банков    </t>
  </si>
  <si>
    <t>Кыргызской Республики</t>
  </si>
  <si>
    <t>СПИСОК</t>
  </si>
  <si>
    <t>лиц, оказывающих существенное (прямое или</t>
  </si>
  <si>
    <t>косвенное) влияние на решения, принимаемые</t>
  </si>
  <si>
    <t>органами управления банка</t>
  </si>
  <si>
    <t>Полное наименование: Открытое Акционерное Общество «Коммерческий банк КЫРГЫЗСТАН»</t>
  </si>
  <si>
    <t>Регистрационный номер банка: 3903–3301-ОАО</t>
  </si>
  <si>
    <t>Почтовый адрес банка: 720033, г. Бишкек, ул. Тоголок Молдо 54а</t>
  </si>
  <si>
    <t>По состоянию на 01.07.2019 года.</t>
  </si>
  <si>
    <t>Акционеры (участники) банка, владеющие 5 и более процентами (%) акций</t>
  </si>
  <si>
    <t>Лица, оказывающие косвенное (через третьи лица) существенное влияние на решения, принимаемые органами управления банка</t>
  </si>
  <si>
    <t>Взаимосвязи между акционерами (участниками) банка и лицами, оказывающими косвенное (через третьи лица) существенное влияние на решения, принимаемые органами управления банка</t>
  </si>
  <si>
    <t>№ п/п</t>
  </si>
  <si>
    <t>Полное и сокращенное</t>
  </si>
  <si>
    <t>фирменное наименование</t>
  </si>
  <si>
    <t>юридического лица с указанием</t>
  </si>
  <si>
    <t>юридического и фактического адресов/ФИО физического лица с указанием гражданства</t>
  </si>
  <si>
    <t>Принадлежащие акционеру (участнику)</t>
  </si>
  <si>
    <t>акции (доли) банка (процент голосов к общему количеству голосующих акций (долей) банка</t>
  </si>
  <si>
    <t>1.</t>
  </si>
  <si>
    <t>Бабанова Ая Токтогуловна гражданка Кыргызской Республики</t>
  </si>
  <si>
    <t>Главный бухгалтер                                                                                                                                Дженбаева Э.Т.</t>
  </si>
  <si>
    <t>1.      Утвердить счетную комиссию в составе 3 (трех) человек.</t>
  </si>
  <si>
    <t>2.      Утвердить размер, порядок и форму выплаты дивидендов за 2019 год.</t>
  </si>
  <si>
    <t>3.      Увеличить количества обращаемых акций. Утвердить порядок выпуска и размещений акций.</t>
  </si>
  <si>
    <t>4.      Утвердить Устав ОАО «Коммерческий банк КЫРГЫЗСТАН» в новой редакции и проведение государственной перерегистрации в органах юстиции Кыргызской Республики.</t>
  </si>
  <si>
    <r>
      <t xml:space="preserve">6. Иные события (факты), предусмотренные нормативными правовыми актами уполномоченного государственного органа по регулированию рынка ценных бумаг </t>
    </r>
    <r>
      <rPr>
        <b/>
        <sz val="11"/>
        <rFont val="Arial"/>
        <family val="2"/>
        <charset val="204"/>
      </rPr>
      <t>-нет</t>
    </r>
  </si>
  <si>
    <r>
      <t xml:space="preserve">7. Изменения в размере участия лиц, входящих в выборные органы управления банка, в капитале банка, а также его дочерних и зависимых компаний – </t>
    </r>
    <r>
      <rPr>
        <b/>
        <sz val="11"/>
        <rFont val="Arial"/>
        <family val="2"/>
        <charset val="204"/>
      </rPr>
      <t>нет;</t>
    </r>
  </si>
  <si>
    <t>Председатель Правления                                                                                                                        Илебаев Н.Э.</t>
  </si>
  <si>
    <t>Председатель Правления                                                                                                                                       Илебаев Н.Э.</t>
  </si>
  <si>
    <t>Главный бухгалтер                                                                                                                                               Дженбаева Э.Т.</t>
  </si>
  <si>
    <t>за второй квартал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</si>
</sst>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-* #,##0.00_р_._-;\-* #,##0.00_р_._-;_-* &quot;-&quot;??_р_._-;_-@_-"/>
    <numFmt numFmtId="164" formatCode="_(* #,##0.00_);_(* \(#,##0.00\);_(* &quot;-&quot;??_);_(@_)"/>
    <numFmt numFmtId="165" formatCode="_(* #,##0_);_(* \(#,##0\);_(* &quot;-&quot;??_);_(@_)"/>
    <numFmt numFmtId="166" formatCode="_ * #,##0.00_ ;_ * \-#,##0.00_ ;_ * &quot;-&quot;??_ ;_ @_ "/>
    <numFmt numFmtId="167" formatCode="#,##0.000000"/>
    <numFmt numFmtId="168" formatCode="mmmm\ yyyy"/>
    <numFmt numFmtId="169" formatCode="0.0%"/>
  </numFmts>
  <fonts count="26" x14ac:knownFonts="1">
    <font>
      <sz val="10"/>
      <name val="Arial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</font>
    <font>
      <sz val="10"/>
      <name val="Arial Cyr"/>
      <charset val="204"/>
    </font>
    <font>
      <sz val="11"/>
      <color indexed="8"/>
      <name val="Calibri"/>
      <family val="2"/>
    </font>
    <font>
      <sz val="10"/>
      <color indexed="0"/>
      <name val="Helv"/>
    </font>
    <font>
      <b/>
      <sz val="11"/>
      <color indexed="8"/>
      <name val="Arial"/>
      <family val="2"/>
      <charset val="204"/>
    </font>
    <font>
      <sz val="11"/>
      <color indexed="8"/>
      <name val="Arial"/>
      <family val="2"/>
      <charset val="204"/>
    </font>
    <font>
      <sz val="11"/>
      <name val="Arial"/>
      <family val="2"/>
      <charset val="204"/>
    </font>
    <font>
      <b/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4"/>
      <color indexed="8"/>
      <name val="Arial"/>
      <family val="2"/>
      <charset val="204"/>
    </font>
    <font>
      <sz val="10"/>
      <name val="Arial"/>
      <family val="2"/>
      <charset val="204"/>
    </font>
    <font>
      <i/>
      <sz val="11"/>
      <name val="Arial"/>
      <family val="2"/>
      <charset val="204"/>
    </font>
    <font>
      <b/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Arial"/>
      <family val="2"/>
      <charset val="204"/>
    </font>
    <font>
      <sz val="12"/>
      <name val="Times New Roman"/>
      <family val="1"/>
      <charset val="204"/>
    </font>
    <font>
      <sz val="12"/>
      <name val="Arial"/>
      <family val="2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22">
    <xf numFmtId="0" fontId="0" fillId="0" borderId="0"/>
    <xf numFmtId="166" fontId="3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2" fillId="0" borderId="0"/>
    <xf numFmtId="0" fontId="6" fillId="0" borderId="0"/>
    <xf numFmtId="0" fontId="7" fillId="0" borderId="0"/>
    <xf numFmtId="0" fontId="5" fillId="0" borderId="0"/>
    <xf numFmtId="0" fontId="2" fillId="0" borderId="0"/>
    <xf numFmtId="0" fontId="4" fillId="0" borderId="0"/>
    <xf numFmtId="0" fontId="4" fillId="0" borderId="0"/>
    <xf numFmtId="164" fontId="1" fillId="0" borderId="0" applyFont="0" applyFill="0" applyBorder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1" fillId="0" borderId="0"/>
    <xf numFmtId="0" fontId="1" fillId="0" borderId="0"/>
    <xf numFmtId="43" fontId="1" fillId="0" borderId="0" applyFont="0" applyFill="0" applyBorder="0" applyAlignment="0" applyProtection="0"/>
    <xf numFmtId="43" fontId="15" fillId="0" borderId="0" applyFont="0" applyFill="0" applyBorder="0" applyAlignment="0" applyProtection="0"/>
    <xf numFmtId="0" fontId="5" fillId="0" borderId="0"/>
    <xf numFmtId="0" fontId="1" fillId="0" borderId="0"/>
    <xf numFmtId="164" fontId="3" fillId="0" borderId="0" applyFont="0" applyFill="0" applyBorder="0" applyAlignment="0" applyProtection="0"/>
  </cellStyleXfs>
  <cellXfs count="233">
    <xf numFmtId="0" fontId="0" fillId="0" borderId="0" xfId="0"/>
    <xf numFmtId="0" fontId="10" fillId="0" borderId="0" xfId="7" applyFont="1" applyFill="1" applyBorder="1" applyAlignment="1">
      <alignment wrapText="1"/>
    </xf>
    <xf numFmtId="0" fontId="10" fillId="0" borderId="0" xfId="7" applyFont="1" applyFill="1" applyBorder="1" applyAlignment="1">
      <alignment horizontal="left" wrapText="1"/>
    </xf>
    <xf numFmtId="0" fontId="9" fillId="0" borderId="0" xfId="0" applyFont="1" applyFill="1"/>
    <xf numFmtId="165" fontId="9" fillId="0" borderId="0" xfId="0" applyNumberFormat="1" applyFont="1" applyFill="1"/>
    <xf numFmtId="0" fontId="11" fillId="0" borderId="0" xfId="7" applyFont="1" applyFill="1" applyBorder="1" applyAlignment="1">
      <alignment horizontal="left" wrapText="1"/>
    </xf>
    <xf numFmtId="0" fontId="10" fillId="0" borderId="0" xfId="7" applyFont="1" applyFill="1" applyBorder="1" applyAlignment="1">
      <alignment horizontal="left"/>
    </xf>
    <xf numFmtId="0" fontId="11" fillId="0" borderId="0" xfId="7" applyFont="1" applyFill="1" applyBorder="1" applyAlignment="1">
      <alignment horizontal="left"/>
    </xf>
    <xf numFmtId="0" fontId="10" fillId="0" borderId="0" xfId="7" applyFont="1" applyFill="1" applyBorder="1" applyAlignment="1">
      <alignment horizontal="left" vertical="center" wrapText="1"/>
    </xf>
    <xf numFmtId="0" fontId="11" fillId="0" borderId="0" xfId="7" applyFont="1" applyFill="1" applyBorder="1" applyAlignment="1">
      <alignment horizontal="left" vertical="center" wrapText="1"/>
    </xf>
    <xf numFmtId="0" fontId="10" fillId="0" borderId="0" xfId="6" applyFont="1" applyFill="1" applyBorder="1" applyAlignment="1"/>
    <xf numFmtId="0" fontId="11" fillId="0" borderId="0" xfId="6" applyFont="1" applyFill="1" applyBorder="1" applyAlignment="1">
      <alignment wrapText="1"/>
    </xf>
    <xf numFmtId="0" fontId="9" fillId="0" borderId="0" xfId="0" applyFont="1" applyFill="1" applyBorder="1"/>
    <xf numFmtId="3" fontId="13" fillId="0" borderId="0" xfId="8" applyNumberFormat="1" applyFont="1" applyFill="1" applyAlignment="1">
      <alignment horizontal="right"/>
    </xf>
    <xf numFmtId="3" fontId="13" fillId="0" borderId="0" xfId="1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0" fillId="0" borderId="0" xfId="8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/>
    <xf numFmtId="3" fontId="13" fillId="0" borderId="3" xfId="2" applyNumberFormat="1" applyFont="1" applyFill="1" applyBorder="1" applyAlignment="1">
      <alignment horizontal="right"/>
    </xf>
    <xf numFmtId="3" fontId="13" fillId="0" borderId="2" xfId="2" applyNumberFormat="1" applyFont="1" applyFill="1" applyBorder="1" applyAlignment="1">
      <alignment horizontal="right"/>
    </xf>
    <xf numFmtId="3" fontId="11" fillId="0" borderId="0" xfId="2" applyNumberFormat="1" applyFont="1" applyFill="1" applyBorder="1" applyAlignment="1">
      <alignment horizontal="right"/>
    </xf>
    <xf numFmtId="3" fontId="11" fillId="0" borderId="3" xfId="2" applyNumberFormat="1" applyFont="1" applyFill="1" applyBorder="1" applyAlignment="1">
      <alignment horizontal="right"/>
    </xf>
    <xf numFmtId="3" fontId="9" fillId="0" borderId="0" xfId="0" applyNumberFormat="1" applyFont="1" applyFill="1" applyAlignment="1">
      <alignment horizontal="right"/>
    </xf>
    <xf numFmtId="0" fontId="10" fillId="0" borderId="0" xfId="7" applyFont="1" applyFill="1" applyBorder="1" applyAlignment="1">
      <alignment horizontal="center" wrapText="1"/>
    </xf>
    <xf numFmtId="49" fontId="11" fillId="0" borderId="0" xfId="7" applyNumberFormat="1" applyFont="1" applyFill="1" applyBorder="1" applyAlignment="1">
      <alignment horizontal="center" vertical="center" wrapText="1"/>
    </xf>
    <xf numFmtId="14" fontId="11" fillId="0" borderId="1" xfId="7" applyNumberFormat="1" applyFont="1" applyFill="1" applyBorder="1" applyAlignment="1">
      <alignment horizontal="center"/>
    </xf>
    <xf numFmtId="14" fontId="11" fillId="0" borderId="0" xfId="7" applyNumberFormat="1" applyFont="1" applyFill="1" applyBorder="1" applyAlignment="1">
      <alignment horizontal="center"/>
    </xf>
    <xf numFmtId="49" fontId="11" fillId="0" borderId="0" xfId="7" applyNumberFormat="1" applyFont="1" applyFill="1" applyBorder="1" applyAlignment="1">
      <alignment horizontal="center" vertical="center"/>
    </xf>
    <xf numFmtId="0" fontId="10" fillId="0" borderId="0" xfId="7" applyFont="1" applyFill="1" applyBorder="1" applyAlignment="1"/>
    <xf numFmtId="165" fontId="11" fillId="0" borderId="0" xfId="10" applyNumberFormat="1" applyFont="1" applyFill="1" applyBorder="1" applyAlignment="1"/>
    <xf numFmtId="0" fontId="14" fillId="0" borderId="0" xfId="0" applyFont="1" applyFill="1"/>
    <xf numFmtId="0" fontId="8" fillId="0" borderId="0" xfId="0" applyFont="1" applyFill="1" applyBorder="1" applyAlignment="1">
      <alignment horizontal="center" wrapText="1"/>
    </xf>
    <xf numFmtId="0" fontId="10" fillId="0" borderId="0" xfId="0" applyFont="1" applyFill="1" applyAlignment="1">
      <alignment wrapText="1"/>
    </xf>
    <xf numFmtId="0" fontId="10" fillId="0" borderId="0" xfId="7" applyFont="1" applyFill="1" applyBorder="1" applyAlignment="1">
      <alignment vertical="center" wrapText="1"/>
    </xf>
    <xf numFmtId="165" fontId="13" fillId="0" borderId="0" xfId="8" applyNumberFormat="1" applyFont="1" applyFill="1" applyAlignment="1">
      <alignment vertical="center"/>
    </xf>
    <xf numFmtId="0" fontId="11" fillId="0" borderId="0" xfId="6" applyFont="1" applyFill="1" applyBorder="1"/>
    <xf numFmtId="165" fontId="11" fillId="0" borderId="2" xfId="10" applyNumberFormat="1" applyFont="1" applyFill="1" applyBorder="1" applyAlignment="1">
      <alignment vertical="center"/>
    </xf>
    <xf numFmtId="0" fontId="10" fillId="0" borderId="0" xfId="8" applyFont="1" applyFill="1" applyBorder="1" applyAlignment="1"/>
    <xf numFmtId="0" fontId="10" fillId="0" borderId="0" xfId="7" applyFont="1" applyFill="1" applyBorder="1" applyAlignment="1">
      <alignment vertical="center"/>
    </xf>
    <xf numFmtId="0" fontId="10" fillId="0" borderId="0" xfId="8" applyFont="1" applyFill="1" applyBorder="1" applyAlignment="1">
      <alignment wrapText="1"/>
    </xf>
    <xf numFmtId="165" fontId="13" fillId="0" borderId="0" xfId="10" applyNumberFormat="1" applyFont="1" applyFill="1" applyBorder="1" applyAlignment="1">
      <alignment vertical="center"/>
    </xf>
    <xf numFmtId="0" fontId="12" fillId="0" borderId="0" xfId="7" applyFont="1" applyFill="1" applyBorder="1" applyAlignment="1">
      <alignment vertical="center"/>
    </xf>
    <xf numFmtId="165" fontId="10" fillId="0" borderId="0" xfId="8" applyNumberFormat="1" applyFont="1" applyFill="1" applyAlignment="1">
      <alignment vertical="center"/>
    </xf>
    <xf numFmtId="49" fontId="10" fillId="0" borderId="0" xfId="9" applyNumberFormat="1" applyFont="1" applyFill="1" applyAlignment="1">
      <alignment horizontal="left" vertical="justify" wrapText="1"/>
    </xf>
    <xf numFmtId="165" fontId="12" fillId="0" borderId="0" xfId="8" applyNumberFormat="1" applyFont="1" applyFill="1" applyAlignment="1">
      <alignment vertical="center"/>
    </xf>
    <xf numFmtId="0" fontId="10" fillId="0" borderId="0" xfId="0" applyFont="1" applyFill="1"/>
    <xf numFmtId="0" fontId="11" fillId="0" borderId="0" xfId="6" applyFont="1" applyFill="1"/>
    <xf numFmtId="165" fontId="11" fillId="0" borderId="3" xfId="10" applyNumberFormat="1" applyFont="1" applyFill="1" applyBorder="1" applyAlignment="1">
      <alignment vertical="center"/>
    </xf>
    <xf numFmtId="165" fontId="11" fillId="0" borderId="0" xfId="10" applyNumberFormat="1" applyFont="1" applyFill="1" applyBorder="1" applyAlignment="1">
      <alignment vertical="center"/>
    </xf>
    <xf numFmtId="0" fontId="10" fillId="0" borderId="0" xfId="6" applyFont="1" applyFill="1"/>
    <xf numFmtId="0" fontId="8" fillId="0" borderId="0" xfId="0" applyFont="1" applyFill="1"/>
    <xf numFmtId="165" fontId="8" fillId="0" borderId="3" xfId="0" applyNumberFormat="1" applyFont="1" applyFill="1" applyBorder="1" applyAlignment="1">
      <alignment vertical="center"/>
    </xf>
    <xf numFmtId="165" fontId="8" fillId="0" borderId="0" xfId="0" applyNumberFormat="1" applyFont="1" applyFill="1" applyBorder="1" applyAlignment="1">
      <alignment vertical="center"/>
    </xf>
    <xf numFmtId="167" fontId="11" fillId="0" borderId="0" xfId="10" applyNumberFormat="1" applyFont="1" applyFill="1" applyBorder="1" applyAlignment="1"/>
    <xf numFmtId="165" fontId="8" fillId="0" borderId="0" xfId="0" applyNumberFormat="1" applyFont="1" applyFill="1" applyBorder="1"/>
    <xf numFmtId="3" fontId="12" fillId="0" borderId="0" xfId="10" applyNumberFormat="1" applyFont="1" applyFill="1" applyAlignment="1">
      <alignment horizontal="right"/>
    </xf>
    <xf numFmtId="3" fontId="12" fillId="0" borderId="4" xfId="1" applyNumberFormat="1" applyFont="1" applyFill="1" applyBorder="1" applyAlignment="1">
      <alignment horizontal="right"/>
    </xf>
    <xf numFmtId="165" fontId="12" fillId="0" borderId="0" xfId="8" applyNumberFormat="1" applyFont="1" applyFill="1" applyAlignment="1">
      <alignment vertical="center" wrapText="1"/>
    </xf>
    <xf numFmtId="165" fontId="10" fillId="0" borderId="0" xfId="10" applyNumberFormat="1" applyFont="1" applyFill="1" applyBorder="1" applyAlignment="1">
      <alignment vertical="center"/>
    </xf>
    <xf numFmtId="0" fontId="9" fillId="0" borderId="0" xfId="0" applyFont="1" applyFill="1" applyAlignment="1">
      <alignment horizontal="right"/>
    </xf>
    <xf numFmtId="165" fontId="10" fillId="2" borderId="0" xfId="8" applyNumberFormat="1" applyFont="1" applyFill="1" applyAlignment="1">
      <alignment vertical="center"/>
    </xf>
    <xf numFmtId="3" fontId="10" fillId="2" borderId="0" xfId="7" applyNumberFormat="1" applyFont="1" applyFill="1" applyBorder="1" applyAlignment="1">
      <alignment vertical="center"/>
    </xf>
    <xf numFmtId="0" fontId="11" fillId="0" borderId="0" xfId="0" applyFont="1" applyFill="1"/>
    <xf numFmtId="165" fontId="13" fillId="0" borderId="3" xfId="8" applyNumberFormat="1" applyFont="1" applyFill="1" applyBorder="1" applyAlignment="1">
      <alignment vertical="center"/>
    </xf>
    <xf numFmtId="165" fontId="12" fillId="0" borderId="0" xfId="8" applyNumberFormat="1" applyFont="1" applyFill="1" applyBorder="1" applyAlignment="1">
      <alignment vertical="center"/>
    </xf>
    <xf numFmtId="167" fontId="8" fillId="0" borderId="0" xfId="0" applyNumberFormat="1" applyFont="1" applyFill="1" applyBorder="1" applyAlignment="1"/>
    <xf numFmtId="3" fontId="12" fillId="2" borderId="0" xfId="1" applyNumberFormat="1" applyFont="1" applyFill="1" applyAlignment="1">
      <alignment horizontal="right"/>
    </xf>
    <xf numFmtId="0" fontId="9" fillId="0" borderId="0" xfId="0" applyFont="1" applyFill="1" applyAlignment="1">
      <alignment horizontal="center"/>
    </xf>
    <xf numFmtId="165" fontId="12" fillId="0" borderId="0" xfId="8" applyNumberFormat="1" applyFont="1" applyFill="1" applyAlignment="1">
      <alignment horizontal="right"/>
    </xf>
    <xf numFmtId="3" fontId="12" fillId="0" borderId="0" xfId="8" applyNumberFormat="1" applyFont="1" applyFill="1" applyAlignment="1">
      <alignment horizontal="right"/>
    </xf>
    <xf numFmtId="3" fontId="12" fillId="0" borderId="0" xfId="1" applyNumberFormat="1" applyFont="1" applyFill="1" applyAlignment="1">
      <alignment horizontal="right"/>
    </xf>
    <xf numFmtId="3" fontId="11" fillId="0" borderId="0" xfId="7" applyNumberFormat="1" applyFont="1" applyFill="1" applyBorder="1" applyAlignment="1">
      <alignment horizontal="center" vertical="center" wrapText="1"/>
    </xf>
    <xf numFmtId="3" fontId="11" fillId="0" borderId="0" xfId="7" applyNumberFormat="1" applyFont="1" applyFill="1" applyBorder="1" applyAlignment="1">
      <alignment horizontal="center"/>
    </xf>
    <xf numFmtId="3" fontId="11" fillId="0" borderId="1" xfId="7" applyNumberFormat="1" applyFont="1" applyFill="1" applyBorder="1" applyAlignment="1">
      <alignment horizontal="center"/>
    </xf>
    <xf numFmtId="3" fontId="13" fillId="0" borderId="0" xfId="2" applyNumberFormat="1" applyFont="1" applyFill="1" applyBorder="1" applyAlignment="1">
      <alignment horizontal="right"/>
    </xf>
    <xf numFmtId="3" fontId="12" fillId="0" borderId="0" xfId="2" applyNumberFormat="1" applyFont="1" applyFill="1" applyBorder="1" applyAlignment="1">
      <alignment horizontal="right"/>
    </xf>
    <xf numFmtId="3" fontId="11" fillId="0" borderId="0" xfId="0" applyNumberFormat="1" applyFont="1" applyAlignment="1">
      <alignment horizontal="right"/>
    </xf>
    <xf numFmtId="165" fontId="13" fillId="2" borderId="0" xfId="10" applyNumberFormat="1" applyFont="1" applyFill="1" applyBorder="1" applyAlignment="1">
      <alignment vertical="center"/>
    </xf>
    <xf numFmtId="165" fontId="11" fillId="2" borderId="2" xfId="10" applyNumberFormat="1" applyFont="1" applyFill="1" applyBorder="1" applyAlignment="1">
      <alignment vertical="center"/>
    </xf>
    <xf numFmtId="165" fontId="12" fillId="0" borderId="0" xfId="8" applyNumberFormat="1" applyFont="1" applyFill="1" applyAlignment="1"/>
    <xf numFmtId="165" fontId="10" fillId="0" borderId="0" xfId="8" applyNumberFormat="1" applyFont="1" applyFill="1" applyAlignment="1"/>
    <xf numFmtId="3" fontId="9" fillId="0" borderId="0" xfId="0" applyNumberFormat="1" applyFont="1" applyFill="1"/>
    <xf numFmtId="3" fontId="11" fillId="0" borderId="0" xfId="0" applyNumberFormat="1" applyFont="1" applyFill="1" applyAlignment="1">
      <alignment horizontal="right"/>
    </xf>
    <xf numFmtId="1" fontId="12" fillId="0" borderId="0" xfId="2" applyNumberFormat="1" applyFont="1" applyFill="1" applyBorder="1" applyAlignment="1">
      <alignment horizontal="left" wrapText="1"/>
    </xf>
    <xf numFmtId="165" fontId="14" fillId="0" borderId="0" xfId="0" applyNumberFormat="1" applyFont="1" applyFill="1"/>
    <xf numFmtId="0" fontId="10" fillId="0" borderId="0" xfId="0" applyFont="1"/>
    <xf numFmtId="165" fontId="12" fillId="2" borderId="0" xfId="8" applyNumberFormat="1" applyFont="1" applyFill="1" applyAlignment="1">
      <alignment horizontal="right"/>
    </xf>
    <xf numFmtId="165" fontId="12" fillId="0" borderId="0" xfId="8" applyNumberFormat="1" applyFont="1" applyFill="1" applyAlignment="1">
      <alignment horizontal="right" vertical="center"/>
    </xf>
    <xf numFmtId="3" fontId="12" fillId="2" borderId="4" xfId="1" applyNumberFormat="1" applyFont="1" applyFill="1" applyBorder="1" applyAlignment="1">
      <alignment horizontal="right"/>
    </xf>
    <xf numFmtId="3" fontId="12" fillId="2" borderId="0" xfId="8" applyNumberFormat="1" applyFont="1" applyFill="1" applyAlignment="1">
      <alignment horizontal="right" wrapText="1"/>
    </xf>
    <xf numFmtId="3" fontId="12" fillId="2" borderId="0" xfId="8" applyNumberFormat="1" applyFont="1" applyFill="1" applyAlignment="1">
      <alignment horizontal="right"/>
    </xf>
    <xf numFmtId="165" fontId="10" fillId="2" borderId="0" xfId="8" applyNumberFormat="1" applyFont="1" applyFill="1" applyAlignment="1">
      <alignment horizontal="right"/>
    </xf>
    <xf numFmtId="165" fontId="13" fillId="2" borderId="0" xfId="8" applyNumberFormat="1" applyFont="1" applyFill="1" applyAlignment="1">
      <alignment vertical="center"/>
    </xf>
    <xf numFmtId="165" fontId="10" fillId="2" borderId="0" xfId="10" applyNumberFormat="1" applyFont="1" applyFill="1" applyBorder="1" applyAlignment="1"/>
    <xf numFmtId="165" fontId="10" fillId="2" borderId="0" xfId="8" applyNumberFormat="1" applyFont="1" applyFill="1" applyAlignment="1">
      <alignment horizontal="right" vertical="center"/>
    </xf>
    <xf numFmtId="165" fontId="13" fillId="2" borderId="0" xfId="8" applyNumberFormat="1" applyFont="1" applyFill="1" applyAlignment="1">
      <alignment horizontal="right"/>
    </xf>
    <xf numFmtId="0" fontId="16" fillId="0" borderId="0" xfId="7" applyFont="1" applyFill="1" applyBorder="1" applyAlignment="1">
      <alignment horizontal="left" vertical="center" wrapText="1"/>
    </xf>
    <xf numFmtId="49" fontId="10" fillId="2" borderId="0" xfId="7" applyNumberFormat="1" applyFont="1" applyFill="1" applyBorder="1" applyAlignment="1">
      <alignment horizontal="left" wrapText="1"/>
    </xf>
    <xf numFmtId="0" fontId="10" fillId="2" borderId="0" xfId="0" applyFont="1" applyFill="1"/>
    <xf numFmtId="4" fontId="9" fillId="0" borderId="0" xfId="0" applyNumberFormat="1" applyFont="1" applyFill="1"/>
    <xf numFmtId="3" fontId="13" fillId="2" borderId="0" xfId="8" applyNumberFormat="1" applyFont="1" applyFill="1" applyAlignment="1">
      <alignment horizontal="right"/>
    </xf>
    <xf numFmtId="3" fontId="13" fillId="2" borderId="0" xfId="1" applyNumberFormat="1" applyFont="1" applyFill="1" applyAlignment="1">
      <alignment horizontal="right"/>
    </xf>
    <xf numFmtId="165" fontId="12" fillId="2" borderId="0" xfId="8" applyNumberFormat="1" applyFont="1" applyFill="1" applyAlignment="1">
      <alignment horizontal="right" vertical="center"/>
    </xf>
    <xf numFmtId="0" fontId="9" fillId="2" borderId="0" xfId="0" applyFont="1" applyFill="1"/>
    <xf numFmtId="0" fontId="11" fillId="0" borderId="0" xfId="15" applyFont="1" applyAlignment="1">
      <alignment horizontal="center"/>
    </xf>
    <xf numFmtId="0" fontId="10" fillId="0" borderId="0" xfId="15" applyFont="1" applyAlignment="1">
      <alignment horizontal="center"/>
    </xf>
    <xf numFmtId="0" fontId="9" fillId="0" borderId="0" xfId="15" applyFont="1"/>
    <xf numFmtId="0" fontId="16" fillId="0" borderId="0" xfId="20" applyFont="1" applyFill="1" applyBorder="1" applyAlignment="1">
      <alignment horizontal="left" wrapText="1"/>
    </xf>
    <xf numFmtId="0" fontId="11" fillId="0" borderId="0" xfId="19" applyFont="1" applyAlignment="1">
      <alignment wrapText="1"/>
    </xf>
    <xf numFmtId="0" fontId="11" fillId="0" borderId="5" xfId="16" applyFont="1" applyBorder="1" applyAlignment="1">
      <alignment vertical="top"/>
    </xf>
    <xf numFmtId="0" fontId="11" fillId="0" borderId="5" xfId="0" applyFont="1" applyBorder="1" applyAlignment="1">
      <alignment horizontal="center" vertical="top" wrapText="1"/>
    </xf>
    <xf numFmtId="0" fontId="11" fillId="0" borderId="5" xfId="16" applyFont="1" applyBorder="1" applyAlignment="1">
      <alignment vertical="top" wrapText="1"/>
    </xf>
    <xf numFmtId="168" fontId="11" fillId="0" borderId="5" xfId="15" applyNumberFormat="1" applyFont="1" applyBorder="1" applyAlignment="1">
      <alignment horizontal="center" vertical="top" wrapText="1"/>
    </xf>
    <xf numFmtId="0" fontId="10" fillId="0" borderId="5" xfId="16" applyFont="1" applyBorder="1" applyAlignment="1">
      <alignment horizontal="left" vertical="top"/>
    </xf>
    <xf numFmtId="165" fontId="1" fillId="0" borderId="5" xfId="16" applyNumberFormat="1" applyFont="1" applyFill="1" applyBorder="1" applyAlignment="1"/>
    <xf numFmtId="0" fontId="10" fillId="0" borderId="5" xfId="16" applyFont="1" applyBorder="1" applyAlignment="1">
      <alignment horizontal="left" vertical="top" wrapText="1"/>
    </xf>
    <xf numFmtId="165" fontId="1" fillId="0" borderId="6" xfId="16" applyNumberFormat="1" applyFont="1" applyFill="1" applyBorder="1" applyAlignment="1"/>
    <xf numFmtId="0" fontId="10" fillId="0" borderId="7" xfId="16" applyFont="1" applyBorder="1" applyAlignment="1">
      <alignment horizontal="left" vertical="top" wrapText="1"/>
    </xf>
    <xf numFmtId="0" fontId="11" fillId="0" borderId="5" xfId="16" applyFont="1" applyBorder="1" applyAlignment="1">
      <alignment horizontal="left" vertical="top"/>
    </xf>
    <xf numFmtId="0" fontId="10" fillId="0" borderId="5" xfId="20" applyFont="1" applyBorder="1" applyAlignment="1">
      <alignment horizontal="left" wrapText="1"/>
    </xf>
    <xf numFmtId="0" fontId="10" fillId="0" borderId="0" xfId="20" applyFont="1" applyFill="1" applyBorder="1" applyAlignment="1">
      <alignment horizontal="left" vertical="center" wrapText="1"/>
    </xf>
    <xf numFmtId="165" fontId="1" fillId="2" borderId="5" xfId="16" applyNumberFormat="1" applyFont="1" applyFill="1" applyBorder="1" applyAlignment="1"/>
    <xf numFmtId="165" fontId="1" fillId="0" borderId="8" xfId="16" applyNumberFormat="1" applyFont="1" applyFill="1" applyBorder="1" applyAlignment="1"/>
    <xf numFmtId="2" fontId="10" fillId="0" borderId="5" xfId="16" applyNumberFormat="1" applyFont="1" applyBorder="1" applyAlignment="1">
      <alignment horizontal="left" vertical="top" wrapText="1"/>
    </xf>
    <xf numFmtId="0" fontId="10" fillId="0" borderId="8" xfId="16" applyFont="1" applyBorder="1" applyAlignment="1">
      <alignment horizontal="left" vertical="top"/>
    </xf>
    <xf numFmtId="165" fontId="1" fillId="2" borderId="8" xfId="16" applyNumberFormat="1" applyFont="1" applyFill="1" applyBorder="1" applyAlignment="1"/>
    <xf numFmtId="165" fontId="1" fillId="2" borderId="5" xfId="16" applyNumberFormat="1" applyFont="1" applyFill="1" applyBorder="1" applyAlignment="1">
      <alignment horizontal="right"/>
    </xf>
    <xf numFmtId="0" fontId="10" fillId="0" borderId="10" xfId="16" applyFont="1" applyBorder="1" applyAlignment="1">
      <alignment horizontal="left" vertical="top" wrapText="1"/>
    </xf>
    <xf numFmtId="0" fontId="11" fillId="0" borderId="9" xfId="16" applyFont="1" applyBorder="1" applyAlignment="1">
      <alignment vertical="top" wrapText="1"/>
    </xf>
    <xf numFmtId="165" fontId="1" fillId="0" borderId="9" xfId="16" applyNumberFormat="1" applyFont="1" applyFill="1" applyBorder="1" applyAlignment="1"/>
    <xf numFmtId="0" fontId="10" fillId="0" borderId="5" xfId="16" applyFont="1" applyBorder="1" applyAlignment="1">
      <alignment vertical="top"/>
    </xf>
    <xf numFmtId="0" fontId="10" fillId="0" borderId="11" xfId="16" applyFont="1" applyBorder="1" applyAlignment="1">
      <alignment vertical="top"/>
    </xf>
    <xf numFmtId="165" fontId="1" fillId="2" borderId="9" xfId="16" applyNumberFormat="1" applyFont="1" applyFill="1" applyBorder="1" applyAlignment="1"/>
    <xf numFmtId="165" fontId="1" fillId="2" borderId="8" xfId="16" applyNumberFormat="1" applyFont="1" applyFill="1" applyBorder="1" applyAlignment="1">
      <alignment horizontal="right"/>
    </xf>
    <xf numFmtId="0" fontId="10" fillId="0" borderId="5" xfId="16" applyFont="1" applyBorder="1" applyAlignment="1">
      <alignment vertical="top" wrapText="1"/>
    </xf>
    <xf numFmtId="165" fontId="17" fillId="0" borderId="5" xfId="16" applyNumberFormat="1" applyFont="1" applyFill="1" applyBorder="1" applyAlignment="1">
      <alignment horizontal="right"/>
    </xf>
    <xf numFmtId="0" fontId="11" fillId="0" borderId="0" xfId="16" applyFont="1" applyBorder="1" applyAlignment="1">
      <alignment vertical="top"/>
    </xf>
    <xf numFmtId="165" fontId="11" fillId="0" borderId="0" xfId="16" applyNumberFormat="1" applyFont="1" applyFill="1" applyBorder="1" applyAlignment="1">
      <alignment horizontal="right"/>
    </xf>
    <xf numFmtId="165" fontId="1" fillId="2" borderId="0" xfId="21" applyNumberFormat="1" applyFont="1" applyFill="1" applyBorder="1"/>
    <xf numFmtId="0" fontId="9" fillId="0" borderId="0" xfId="15" applyFont="1" applyFill="1"/>
    <xf numFmtId="0" fontId="10" fillId="0" borderId="0" xfId="15" applyFont="1"/>
    <xf numFmtId="0" fontId="18" fillId="0" borderId="0" xfId="0" applyFont="1"/>
    <xf numFmtId="0" fontId="19" fillId="0" borderId="0" xfId="19" quotePrefix="1" applyFont="1" applyAlignment="1">
      <alignment horizontal="left"/>
    </xf>
    <xf numFmtId="0" fontId="3" fillId="0" borderId="0" xfId="19" applyFont="1"/>
    <xf numFmtId="0" fontId="11" fillId="0" borderId="0" xfId="19" quotePrefix="1" applyFont="1" applyAlignment="1">
      <alignment horizontal="left"/>
    </xf>
    <xf numFmtId="0" fontId="10" fillId="0" borderId="0" xfId="19" applyFont="1"/>
    <xf numFmtId="0" fontId="11" fillId="0" borderId="0" xfId="19" applyFont="1"/>
    <xf numFmtId="0" fontId="11" fillId="0" borderId="5" xfId="19" applyFont="1" applyBorder="1" applyAlignment="1">
      <alignment horizontal="right"/>
    </xf>
    <xf numFmtId="0" fontId="11" fillId="0" borderId="5" xfId="19" applyFont="1" applyBorder="1" applyAlignment="1">
      <alignment horizontal="center" wrapText="1"/>
    </xf>
    <xf numFmtId="0" fontId="11" fillId="0" borderId="5" xfId="19" applyFont="1" applyBorder="1" applyAlignment="1">
      <alignment horizontal="center" vertical="center" wrapText="1"/>
    </xf>
    <xf numFmtId="0" fontId="3" fillId="0" borderId="0" xfId="19" applyFont="1" applyBorder="1"/>
    <xf numFmtId="0" fontId="11" fillId="0" borderId="5" xfId="19" applyFont="1" applyBorder="1"/>
    <xf numFmtId="0" fontId="10" fillId="0" borderId="5" xfId="19" applyFont="1" applyBorder="1"/>
    <xf numFmtId="0" fontId="11" fillId="0" borderId="5" xfId="0" applyFont="1" applyBorder="1"/>
    <xf numFmtId="3" fontId="10" fillId="0" borderId="5" xfId="19" applyNumberFormat="1" applyFont="1" applyBorder="1"/>
    <xf numFmtId="165" fontId="10" fillId="0" borderId="5" xfId="8" applyNumberFormat="1" applyFont="1" applyFill="1" applyBorder="1" applyAlignment="1">
      <alignment horizontal="right"/>
    </xf>
    <xf numFmtId="3" fontId="1" fillId="0" borderId="5" xfId="19" applyNumberFormat="1" applyFont="1" applyBorder="1"/>
    <xf numFmtId="0" fontId="10" fillId="0" borderId="5" xfId="19" quotePrefix="1" applyFont="1" applyBorder="1" applyAlignment="1">
      <alignment horizontal="left" wrapText="1"/>
    </xf>
    <xf numFmtId="3" fontId="10" fillId="0" borderId="5" xfId="8" applyNumberFormat="1" applyFont="1" applyFill="1" applyBorder="1" applyAlignment="1">
      <alignment horizontal="right"/>
    </xf>
    <xf numFmtId="165" fontId="11" fillId="0" borderId="5" xfId="8" applyNumberFormat="1" applyFont="1" applyFill="1" applyBorder="1" applyAlignment="1">
      <alignment horizontal="right"/>
    </xf>
    <xf numFmtId="3" fontId="11" fillId="0" borderId="5" xfId="8" applyNumberFormat="1" applyFont="1" applyFill="1" applyBorder="1" applyAlignment="1">
      <alignment horizontal="right"/>
    </xf>
    <xf numFmtId="3" fontId="11" fillId="0" borderId="5" xfId="19" applyNumberFormat="1" applyFont="1" applyBorder="1"/>
    <xf numFmtId="0" fontId="11" fillId="0" borderId="0" xfId="0" applyFont="1" applyBorder="1"/>
    <xf numFmtId="165" fontId="11" fillId="0" borderId="0" xfId="8" applyNumberFormat="1" applyFont="1" applyFill="1" applyBorder="1" applyAlignment="1">
      <alignment horizontal="right"/>
    </xf>
    <xf numFmtId="3" fontId="11" fillId="0" borderId="0" xfId="8" applyNumberFormat="1" applyFont="1" applyFill="1" applyBorder="1" applyAlignment="1">
      <alignment horizontal="right"/>
    </xf>
    <xf numFmtId="0" fontId="9" fillId="0" borderId="0" xfId="0" applyFont="1"/>
    <xf numFmtId="0" fontId="11" fillId="0" borderId="0" xfId="19" applyFont="1" applyBorder="1"/>
    <xf numFmtId="0" fontId="10" fillId="0" borderId="0" xfId="19" quotePrefix="1" applyFont="1" applyBorder="1" applyAlignment="1">
      <alignment horizontal="left"/>
    </xf>
    <xf numFmtId="0" fontId="10" fillId="0" borderId="0" xfId="19" applyFont="1" applyBorder="1"/>
    <xf numFmtId="4" fontId="10" fillId="0" borderId="0" xfId="0" applyNumberFormat="1" applyFont="1" applyAlignment="1">
      <alignment horizontal="center"/>
    </xf>
    <xf numFmtId="4" fontId="0" fillId="0" borderId="0" xfId="0" applyNumberFormat="1" applyAlignment="1">
      <alignment horizontal="center"/>
    </xf>
    <xf numFmtId="0" fontId="20" fillId="0" borderId="0" xfId="0" applyFont="1"/>
    <xf numFmtId="0" fontId="17" fillId="0" borderId="0" xfId="0" applyFont="1"/>
    <xf numFmtId="0" fontId="19" fillId="0" borderId="0" xfId="19" applyFont="1"/>
    <xf numFmtId="0" fontId="21" fillId="0" borderId="0" xfId="0" applyFont="1"/>
    <xf numFmtId="165" fontId="17" fillId="2" borderId="8" xfId="16" applyNumberFormat="1" applyFont="1" applyFill="1" applyBorder="1" applyAlignment="1"/>
    <xf numFmtId="165" fontId="17" fillId="2" borderId="12" xfId="16" applyNumberFormat="1" applyFont="1" applyFill="1" applyBorder="1" applyAlignment="1"/>
    <xf numFmtId="165" fontId="17" fillId="2" borderId="9" xfId="16" applyNumberFormat="1" applyFont="1" applyFill="1" applyBorder="1" applyAlignment="1"/>
    <xf numFmtId="165" fontId="17" fillId="2" borderId="10" xfId="16" applyNumberFormat="1" applyFont="1" applyFill="1" applyBorder="1" applyAlignment="1"/>
    <xf numFmtId="165" fontId="17" fillId="2" borderId="5" xfId="16" applyNumberFormat="1" applyFont="1" applyFill="1" applyBorder="1" applyAlignment="1"/>
    <xf numFmtId="165" fontId="17" fillId="2" borderId="10" xfId="16" applyNumberFormat="1" applyFont="1" applyFill="1" applyBorder="1" applyAlignment="1">
      <alignment horizontal="right"/>
    </xf>
    <xf numFmtId="0" fontId="22" fillId="3" borderId="0" xfId="0" applyFont="1" applyFill="1" applyAlignment="1" applyProtection="1">
      <alignment vertical="center"/>
    </xf>
    <xf numFmtId="0" fontId="22" fillId="3" borderId="0" xfId="0" applyFont="1" applyFill="1" applyAlignment="1" applyProtection="1">
      <alignment horizontal="center" vertical="center"/>
    </xf>
    <xf numFmtId="0" fontId="18" fillId="3" borderId="0" xfId="0" applyFont="1" applyFill="1" applyAlignment="1" applyProtection="1">
      <alignment horizontal="center" vertical="center"/>
    </xf>
    <xf numFmtId="0" fontId="11" fillId="3" borderId="13" xfId="0" applyFont="1" applyFill="1" applyBorder="1" applyAlignment="1" applyProtection="1">
      <alignment horizontal="center" vertical="center" wrapText="1"/>
    </xf>
    <xf numFmtId="0" fontId="11" fillId="3" borderId="14" xfId="0" applyFont="1" applyFill="1" applyBorder="1" applyAlignment="1" applyProtection="1">
      <alignment horizontal="center" vertical="center" wrapText="1"/>
    </xf>
    <xf numFmtId="0" fontId="10" fillId="3" borderId="5" xfId="0" applyFont="1" applyFill="1" applyBorder="1" applyAlignment="1" applyProtection="1">
      <alignment vertical="center" wrapText="1"/>
    </xf>
    <xf numFmtId="0" fontId="10" fillId="3" borderId="5" xfId="0" applyFont="1" applyFill="1" applyBorder="1" applyAlignment="1" applyProtection="1">
      <alignment horizontal="center" vertical="center"/>
    </xf>
    <xf numFmtId="169" fontId="10" fillId="3" borderId="5" xfId="0" applyNumberFormat="1" applyFont="1" applyFill="1" applyBorder="1" applyAlignment="1" applyProtection="1">
      <alignment horizontal="center" vertical="center"/>
    </xf>
    <xf numFmtId="0" fontId="10" fillId="3" borderId="5" xfId="0" applyFont="1" applyFill="1" applyBorder="1" applyAlignment="1" applyProtection="1">
      <alignment vertical="center"/>
    </xf>
    <xf numFmtId="0" fontId="10" fillId="0" borderId="5" xfId="0" applyFont="1" applyFill="1" applyBorder="1" applyAlignment="1" applyProtection="1">
      <alignment vertical="center" wrapText="1"/>
    </xf>
    <xf numFmtId="0" fontId="10" fillId="0" borderId="5" xfId="0" applyFont="1" applyFill="1" applyBorder="1" applyAlignment="1" applyProtection="1">
      <alignment horizontal="center" vertical="center"/>
    </xf>
    <xf numFmtId="10" fontId="10" fillId="0" borderId="5" xfId="0" applyNumberFormat="1" applyFont="1" applyFill="1" applyBorder="1" applyAlignment="1" applyProtection="1">
      <alignment horizontal="center" vertical="center"/>
    </xf>
    <xf numFmtId="0" fontId="24" fillId="0" borderId="0" xfId="0" applyFont="1" applyAlignment="1">
      <alignment horizontal="justify" vertical="center"/>
    </xf>
    <xf numFmtId="0" fontId="25" fillId="0" borderId="19" xfId="0" applyFont="1" applyBorder="1" applyAlignment="1">
      <alignment horizontal="center" vertical="center" wrapText="1"/>
    </xf>
    <xf numFmtId="0" fontId="0" fillId="0" borderId="18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1" fillId="0" borderId="0" xfId="0" applyFont="1"/>
    <xf numFmtId="0" fontId="10" fillId="3" borderId="0" xfId="0" applyFont="1" applyFill="1" applyAlignment="1" applyProtection="1">
      <alignment vertical="center"/>
    </xf>
    <xf numFmtId="0" fontId="10" fillId="3" borderId="0" xfId="0" applyFont="1" applyFill="1" applyAlignment="1" applyProtection="1">
      <alignment horizontal="center" vertical="center"/>
    </xf>
    <xf numFmtId="169" fontId="10" fillId="3" borderId="5" xfId="0" applyNumberFormat="1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right"/>
    </xf>
    <xf numFmtId="0" fontId="23" fillId="0" borderId="0" xfId="0" applyFont="1"/>
    <xf numFmtId="0" fontId="10" fillId="0" borderId="0" xfId="0" applyFont="1" applyAlignment="1">
      <alignment horizontal="justify" vertical="center"/>
    </xf>
    <xf numFmtId="0" fontId="10" fillId="0" borderId="0" xfId="0" applyFont="1" applyAlignment="1">
      <alignment horizontal="center" vertical="center"/>
    </xf>
    <xf numFmtId="0" fontId="10" fillId="0" borderId="18" xfId="0" applyFon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10" fontId="10" fillId="0" borderId="19" xfId="0" applyNumberFormat="1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10" fillId="0" borderId="0" xfId="0" applyFont="1" applyFill="1" applyAlignment="1">
      <alignment horizontal="center"/>
    </xf>
    <xf numFmtId="0" fontId="8" fillId="2" borderId="0" xfId="0" applyFont="1" applyFill="1" applyBorder="1" applyAlignment="1">
      <alignment horizontal="center" wrapText="1"/>
    </xf>
    <xf numFmtId="0" fontId="10" fillId="2" borderId="0" xfId="0" applyFont="1" applyFill="1" applyAlignment="1">
      <alignment wrapText="1"/>
    </xf>
    <xf numFmtId="0" fontId="11" fillId="0" borderId="0" xfId="19" applyFont="1" applyAlignment="1">
      <alignment horizontal="center"/>
    </xf>
    <xf numFmtId="0" fontId="10" fillId="0" borderId="0" xfId="15" applyFont="1" applyAlignment="1">
      <alignment horizontal="center"/>
    </xf>
    <xf numFmtId="0" fontId="11" fillId="0" borderId="0" xfId="19" applyFont="1" applyAlignment="1">
      <alignment horizontal="center" wrapText="1"/>
    </xf>
    <xf numFmtId="0" fontId="10" fillId="0" borderId="0" xfId="15" applyFont="1" applyAlignment="1">
      <alignment horizontal="center" wrapText="1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1" fillId="3" borderId="0" xfId="0" applyFont="1" applyFill="1" applyAlignment="1" applyProtection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horizontal="left" wrapText="1"/>
    </xf>
    <xf numFmtId="0" fontId="10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10" fillId="0" borderId="17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 wrapText="1"/>
    </xf>
    <xf numFmtId="0" fontId="10" fillId="0" borderId="21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justify" vertical="center" wrapText="1"/>
    </xf>
    <xf numFmtId="0" fontId="10" fillId="0" borderId="21" xfId="0" applyFont="1" applyBorder="1" applyAlignment="1">
      <alignment horizontal="justify" vertical="center" wrapText="1"/>
    </xf>
    <xf numFmtId="0" fontId="10" fillId="0" borderId="20" xfId="0" applyFont="1" applyBorder="1" applyAlignment="1">
      <alignment horizontal="justify" vertical="center" wrapText="1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</cellXfs>
  <cellStyles count="22">
    <cellStyle name="Comma 2" xfId="21"/>
    <cellStyle name="Comma_2231 IAS Financial Statements - Sep-30, 2001" xfId="1"/>
    <cellStyle name="Comma_ATF_31.11.07_F2_14 January 2008" xfId="2"/>
    <cellStyle name="Normal 2 2" xfId="3"/>
    <cellStyle name="Normal 2 2 2" xfId="16"/>
    <cellStyle name="Normal 6" xfId="4"/>
    <cellStyle name="Normal_ATF Bank_2008_M_Securities_WP_DI" xfId="5"/>
    <cellStyle name="Normal_CAP" xfId="19"/>
    <cellStyle name="Normal_JSCB Kyrgyzstan_2005_TB" xfId="6"/>
    <cellStyle name="Normal_Worksheet in   Fs" xfId="7"/>
    <cellStyle name="Normal_Worksheet in   Fs 2" xfId="20"/>
    <cellStyle name="Normal_Worksheet in (C) 2243 IAS Transformation schedule 2003 &amp; Notes to FS - info for Memo" xfId="8"/>
    <cellStyle name="Normal_Worksheet in TB LS Blank Leadsheet Excel Template - Used by Trial Balance to Create Leadsheets" xfId="9"/>
    <cellStyle name="Обычный" xfId="0" builtinId="0"/>
    <cellStyle name="Обычный 2" xfId="12"/>
    <cellStyle name="Обычный 3" xfId="11"/>
    <cellStyle name="Обычный 4" xfId="15"/>
    <cellStyle name="Финансовый" xfId="10" builtinId="3"/>
    <cellStyle name="Финансовый 2" xfId="14"/>
    <cellStyle name="Финансовый 3" xfId="13"/>
    <cellStyle name="Финансовый 4" xfId="17"/>
    <cellStyle name="Финансовый 5" xfId="1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60"/>
  <sheetViews>
    <sheetView view="pageBreakPreview" topLeftCell="A34" zoomScaleNormal="100" zoomScaleSheetLayoutView="100" workbookViewId="0">
      <selection activeCell="A9" sqref="A9"/>
    </sheetView>
  </sheetViews>
  <sheetFormatPr defaultRowHeight="14.25" x14ac:dyDescent="0.2"/>
  <cols>
    <col min="1" max="1" width="53.140625" style="3" customWidth="1"/>
    <col min="2" max="2" width="21.140625" style="22" customWidth="1"/>
    <col min="3" max="3" width="24" style="22" bestFit="1" customWidth="1"/>
    <col min="4" max="4" width="24" style="3" bestFit="1" customWidth="1"/>
    <col min="5" max="5" width="14.28515625" style="3" bestFit="1" customWidth="1"/>
    <col min="6" max="6" width="13.7109375" style="3" bestFit="1" customWidth="1"/>
    <col min="7" max="16384" width="9.140625" style="3"/>
  </cols>
  <sheetData>
    <row r="1" spans="1:4" ht="15" x14ac:dyDescent="0.25">
      <c r="A1" s="209" t="s">
        <v>8</v>
      </c>
      <c r="B1" s="209"/>
      <c r="C1" s="209"/>
    </row>
    <row r="2" spans="1:4" ht="15" x14ac:dyDescent="0.25">
      <c r="A2" s="209" t="s">
        <v>65</v>
      </c>
      <c r="B2" s="209"/>
      <c r="C2" s="209"/>
    </row>
    <row r="3" spans="1:4" ht="12.75" customHeight="1" x14ac:dyDescent="0.2">
      <c r="A3" s="23"/>
    </row>
    <row r="4" spans="1:4" ht="12.75" customHeight="1" x14ac:dyDescent="0.2">
      <c r="A4" s="23"/>
      <c r="B4" s="71" t="s">
        <v>33</v>
      </c>
      <c r="C4" s="27" t="s">
        <v>35</v>
      </c>
      <c r="D4" s="27" t="s">
        <v>35</v>
      </c>
    </row>
    <row r="5" spans="1:4" ht="15" x14ac:dyDescent="0.25">
      <c r="A5" s="23"/>
      <c r="B5" s="26" t="s">
        <v>66</v>
      </c>
      <c r="C5" s="26" t="s">
        <v>64</v>
      </c>
      <c r="D5" s="72" t="s">
        <v>58</v>
      </c>
    </row>
    <row r="6" spans="1:4" ht="15.75" thickBot="1" x14ac:dyDescent="0.3">
      <c r="A6" s="1"/>
      <c r="B6" s="73" t="s">
        <v>34</v>
      </c>
      <c r="C6" s="25" t="s">
        <v>34</v>
      </c>
      <c r="D6" s="73" t="s">
        <v>34</v>
      </c>
    </row>
    <row r="7" spans="1:4" ht="15" x14ac:dyDescent="0.25">
      <c r="A7" s="5" t="s">
        <v>0</v>
      </c>
      <c r="B7" s="70"/>
      <c r="C7" s="15"/>
      <c r="D7" s="70"/>
    </row>
    <row r="8" spans="1:4" x14ac:dyDescent="0.2">
      <c r="A8" s="2" t="s">
        <v>25</v>
      </c>
      <c r="B8" s="66">
        <v>1747588</v>
      </c>
      <c r="C8" s="70">
        <v>1597316</v>
      </c>
      <c r="D8" s="66">
        <v>2080444</v>
      </c>
    </row>
    <row r="9" spans="1:4" x14ac:dyDescent="0.2">
      <c r="A9" s="2" t="s">
        <v>51</v>
      </c>
      <c r="B9" s="66">
        <v>787145</v>
      </c>
      <c r="C9" s="70">
        <v>1004934</v>
      </c>
      <c r="D9" s="66">
        <v>593164</v>
      </c>
    </row>
    <row r="10" spans="1:4" x14ac:dyDescent="0.2">
      <c r="A10" s="2" t="s">
        <v>24</v>
      </c>
      <c r="B10" s="66">
        <v>333097</v>
      </c>
      <c r="C10" s="70">
        <v>701220</v>
      </c>
      <c r="D10" s="66">
        <v>398097</v>
      </c>
    </row>
    <row r="11" spans="1:4" x14ac:dyDescent="0.2">
      <c r="A11" s="96" t="s">
        <v>23</v>
      </c>
      <c r="B11" s="86">
        <v>-4852</v>
      </c>
      <c r="C11" s="68">
        <v>0</v>
      </c>
      <c r="D11" s="86">
        <v>-4624</v>
      </c>
    </row>
    <row r="12" spans="1:4" ht="15" x14ac:dyDescent="0.25">
      <c r="A12" s="9" t="s">
        <v>62</v>
      </c>
      <c r="B12" s="95">
        <f>SUM(B10:B11)</f>
        <v>328245</v>
      </c>
      <c r="C12" s="95">
        <f>C10-C11</f>
        <v>701220</v>
      </c>
      <c r="D12" s="95">
        <f>SUM(D10:D11)</f>
        <v>393473</v>
      </c>
    </row>
    <row r="13" spans="1:4" ht="15" x14ac:dyDescent="0.25">
      <c r="A13" s="5" t="s">
        <v>46</v>
      </c>
      <c r="B13" s="13">
        <f>B8+B9+B12</f>
        <v>2862978</v>
      </c>
      <c r="C13" s="13">
        <f>C8+C9+C10</f>
        <v>3303470</v>
      </c>
      <c r="D13" s="100">
        <f>D8+D9+D12</f>
        <v>3067081</v>
      </c>
    </row>
    <row r="14" spans="1:4" x14ac:dyDescent="0.2">
      <c r="A14" s="2" t="s">
        <v>26</v>
      </c>
      <c r="B14" s="90">
        <v>1437916</v>
      </c>
      <c r="C14" s="69">
        <v>1397420</v>
      </c>
      <c r="D14" s="90">
        <v>2012812</v>
      </c>
    </row>
    <row r="15" spans="1:4" ht="32.25" customHeight="1" x14ac:dyDescent="0.2">
      <c r="A15" s="2" t="s">
        <v>52</v>
      </c>
      <c r="B15" s="66">
        <v>40590</v>
      </c>
      <c r="C15" s="70">
        <v>11664</v>
      </c>
      <c r="D15" s="66">
        <v>23077</v>
      </c>
    </row>
    <row r="16" spans="1:4" ht="32.25" customHeight="1" x14ac:dyDescent="0.2">
      <c r="A16" s="2" t="s">
        <v>53</v>
      </c>
      <c r="B16" s="66">
        <v>297279</v>
      </c>
      <c r="C16" s="70">
        <v>321626</v>
      </c>
      <c r="D16" s="66">
        <v>247963</v>
      </c>
    </row>
    <row r="17" spans="1:7" ht="14.25" customHeight="1" x14ac:dyDescent="0.2">
      <c r="A17" s="96" t="s">
        <v>23</v>
      </c>
      <c r="B17" s="68">
        <v>-496</v>
      </c>
      <c r="C17" s="68">
        <v>-1097</v>
      </c>
      <c r="D17" s="86">
        <v>0</v>
      </c>
    </row>
    <row r="18" spans="1:7" ht="15" customHeight="1" x14ac:dyDescent="0.25">
      <c r="A18" s="5" t="s">
        <v>54</v>
      </c>
      <c r="B18" s="13">
        <f>B16+B17</f>
        <v>296783</v>
      </c>
      <c r="C18" s="13">
        <f>C16+C17</f>
        <v>320529</v>
      </c>
      <c r="D18" s="100">
        <f>D16+D17</f>
        <v>247963</v>
      </c>
    </row>
    <row r="19" spans="1:7" x14ac:dyDescent="0.2">
      <c r="A19" s="8" t="s">
        <v>31</v>
      </c>
      <c r="B19" s="66">
        <v>7095897</v>
      </c>
      <c r="C19" s="70">
        <v>6823096</v>
      </c>
      <c r="D19" s="66">
        <v>6606775</v>
      </c>
    </row>
    <row r="20" spans="1:7" x14ac:dyDescent="0.2">
      <c r="A20" s="96" t="s">
        <v>23</v>
      </c>
      <c r="B20" s="86">
        <v>-373498</v>
      </c>
      <c r="C20" s="68">
        <v>-531990</v>
      </c>
      <c r="D20" s="86">
        <v>-410392</v>
      </c>
    </row>
    <row r="21" spans="1:7" ht="15" x14ac:dyDescent="0.25">
      <c r="A21" s="9" t="s">
        <v>47</v>
      </c>
      <c r="B21" s="14">
        <f>B19+B20</f>
        <v>6722399</v>
      </c>
      <c r="C21" s="14">
        <f>C19+C20</f>
        <v>6291106</v>
      </c>
      <c r="D21" s="101">
        <f>D19+D20</f>
        <v>6196383</v>
      </c>
    </row>
    <row r="22" spans="1:7" ht="15" x14ac:dyDescent="0.25">
      <c r="A22" s="9" t="s">
        <v>15</v>
      </c>
      <c r="B22" s="13">
        <f>B18+B21</f>
        <v>7019182</v>
      </c>
      <c r="C22" s="13">
        <f>C18+C21</f>
        <v>6611635</v>
      </c>
      <c r="D22" s="13">
        <f>D18+D21</f>
        <v>6444346</v>
      </c>
      <c r="E22" s="4"/>
    </row>
    <row r="23" spans="1:7" ht="42.75" x14ac:dyDescent="0.2">
      <c r="A23" s="2" t="s">
        <v>42</v>
      </c>
      <c r="B23" s="86">
        <v>0</v>
      </c>
      <c r="C23" s="68">
        <v>0</v>
      </c>
      <c r="D23" s="86">
        <v>454</v>
      </c>
    </row>
    <row r="24" spans="1:7" x14ac:dyDescent="0.2">
      <c r="A24" s="97" t="s">
        <v>61</v>
      </c>
      <c r="B24" s="86">
        <v>0</v>
      </c>
      <c r="C24" s="68">
        <v>0</v>
      </c>
      <c r="D24" s="86">
        <v>0</v>
      </c>
    </row>
    <row r="25" spans="1:7" x14ac:dyDescent="0.2">
      <c r="A25" s="2" t="s">
        <v>1</v>
      </c>
      <c r="B25" s="66">
        <v>578642</v>
      </c>
      <c r="C25" s="70">
        <v>560746</v>
      </c>
      <c r="D25" s="66">
        <v>560853</v>
      </c>
    </row>
    <row r="26" spans="1:7" ht="14.25" customHeight="1" x14ac:dyDescent="0.2">
      <c r="A26" s="2" t="s">
        <v>2</v>
      </c>
      <c r="B26" s="66">
        <v>420663</v>
      </c>
      <c r="C26" s="70">
        <v>587576</v>
      </c>
      <c r="D26" s="66">
        <v>499908</v>
      </c>
    </row>
    <row r="27" spans="1:7" ht="13.5" customHeight="1" x14ac:dyDescent="0.2">
      <c r="A27" s="2"/>
      <c r="B27" s="69"/>
      <c r="D27" s="69"/>
    </row>
    <row r="28" spans="1:7" ht="15.75" thickBot="1" x14ac:dyDescent="0.3">
      <c r="A28" s="5" t="s">
        <v>29</v>
      </c>
      <c r="B28" s="18">
        <f>B13+B14+B15+B22+B23+B24+B25+B26</f>
        <v>12359971</v>
      </c>
      <c r="C28" s="18">
        <f>C13+C14+C15+C22+C23+C24+C25+C26</f>
        <v>12472511</v>
      </c>
      <c r="D28" s="18">
        <f>D13+D14+D15+D22+D23+D24+D25+D26</f>
        <v>12608531</v>
      </c>
      <c r="E28" s="99"/>
      <c r="F28" s="81"/>
      <c r="G28" s="81"/>
    </row>
    <row r="29" spans="1:7" ht="15.75" thickTop="1" x14ac:dyDescent="0.25">
      <c r="A29" s="5"/>
      <c r="B29" s="74"/>
      <c r="D29" s="74"/>
    </row>
    <row r="30" spans="1:7" ht="15" x14ac:dyDescent="0.25">
      <c r="A30" s="5" t="s">
        <v>30</v>
      </c>
      <c r="B30" s="75"/>
      <c r="D30" s="75"/>
    </row>
    <row r="31" spans="1:7" ht="15" x14ac:dyDescent="0.25">
      <c r="A31" s="2" t="s">
        <v>3</v>
      </c>
      <c r="B31" s="82"/>
      <c r="C31" s="70"/>
      <c r="D31" s="82"/>
    </row>
    <row r="32" spans="1:7" ht="28.5" x14ac:dyDescent="0.2">
      <c r="A32" s="83" t="s">
        <v>55</v>
      </c>
      <c r="B32" s="66">
        <v>806428</v>
      </c>
      <c r="C32" s="55">
        <v>1188157</v>
      </c>
      <c r="D32" s="66">
        <v>995081</v>
      </c>
      <c r="F32" s="81"/>
    </row>
    <row r="33" spans="1:7" x14ac:dyDescent="0.2">
      <c r="A33" s="10" t="s">
        <v>39</v>
      </c>
      <c r="B33" s="89">
        <v>8146735</v>
      </c>
      <c r="C33" s="70">
        <v>8222756</v>
      </c>
      <c r="D33" s="89">
        <v>8223197</v>
      </c>
      <c r="F33" s="81"/>
    </row>
    <row r="34" spans="1:7" x14ac:dyDescent="0.2">
      <c r="A34" s="6" t="s">
        <v>14</v>
      </c>
      <c r="B34" s="66">
        <v>1455967</v>
      </c>
      <c r="C34" s="70">
        <v>1297389</v>
      </c>
      <c r="D34" s="66">
        <v>1455395</v>
      </c>
    </row>
    <row r="35" spans="1:7" x14ac:dyDescent="0.2">
      <c r="A35" s="6" t="s">
        <v>41</v>
      </c>
      <c r="B35" s="66">
        <v>421</v>
      </c>
      <c r="C35" s="87">
        <v>3270</v>
      </c>
      <c r="D35" s="66">
        <v>1350</v>
      </c>
    </row>
    <row r="36" spans="1:7" x14ac:dyDescent="0.2">
      <c r="A36" s="6" t="s">
        <v>11</v>
      </c>
      <c r="B36" s="66">
        <v>15955</v>
      </c>
      <c r="C36" s="70">
        <v>14566</v>
      </c>
      <c r="D36" s="66">
        <v>15555</v>
      </c>
    </row>
    <row r="37" spans="1:7" ht="28.5" customHeight="1" x14ac:dyDescent="0.2">
      <c r="A37" s="2" t="s">
        <v>40</v>
      </c>
      <c r="B37" s="87">
        <v>21781</v>
      </c>
      <c r="C37" s="87">
        <v>11849</v>
      </c>
      <c r="D37" s="102">
        <v>0</v>
      </c>
    </row>
    <row r="38" spans="1:7" x14ac:dyDescent="0.2">
      <c r="A38" s="85" t="s">
        <v>59</v>
      </c>
      <c r="B38" s="87">
        <v>0</v>
      </c>
      <c r="C38" s="87">
        <v>0</v>
      </c>
      <c r="D38" s="66">
        <v>110217</v>
      </c>
    </row>
    <row r="39" spans="1:7" x14ac:dyDescent="0.2">
      <c r="A39" s="6" t="s">
        <v>4</v>
      </c>
      <c r="B39" s="66">
        <v>335991</v>
      </c>
      <c r="C39" s="66">
        <v>367338</v>
      </c>
      <c r="D39" s="66">
        <v>293147</v>
      </c>
    </row>
    <row r="40" spans="1:7" x14ac:dyDescent="0.2">
      <c r="A40" s="6"/>
      <c r="B40" s="69"/>
      <c r="D40" s="69"/>
    </row>
    <row r="41" spans="1:7" ht="15" x14ac:dyDescent="0.25">
      <c r="A41" s="5" t="s">
        <v>28</v>
      </c>
      <c r="B41" s="19">
        <f>SUM(B32:B39)</f>
        <v>10783278</v>
      </c>
      <c r="C41" s="19">
        <f>SUM(C32:C39)</f>
        <v>11105325</v>
      </c>
      <c r="D41" s="19">
        <f>SUM(D32:D39)</f>
        <v>11093942</v>
      </c>
      <c r="E41" s="99"/>
      <c r="F41" s="81"/>
      <c r="G41" s="81"/>
    </row>
    <row r="42" spans="1:7" x14ac:dyDescent="0.2">
      <c r="A42" s="2"/>
      <c r="B42" s="75"/>
      <c r="D42" s="75"/>
    </row>
    <row r="43" spans="1:7" ht="12.75" customHeight="1" x14ac:dyDescent="0.25">
      <c r="A43" s="2" t="s">
        <v>12</v>
      </c>
      <c r="B43" s="76"/>
      <c r="C43" s="70"/>
      <c r="D43" s="76"/>
    </row>
    <row r="44" spans="1:7" x14ac:dyDescent="0.2">
      <c r="A44" s="2" t="s">
        <v>13</v>
      </c>
      <c r="B44" s="66">
        <v>1301658</v>
      </c>
      <c r="C44" s="70">
        <v>1126356</v>
      </c>
      <c r="D44" s="66">
        <v>1301658</v>
      </c>
    </row>
    <row r="45" spans="1:7" x14ac:dyDescent="0.2">
      <c r="A45" s="2" t="s">
        <v>48</v>
      </c>
      <c r="B45" s="70"/>
      <c r="C45" s="70"/>
      <c r="D45" s="70"/>
    </row>
    <row r="46" spans="1:7" x14ac:dyDescent="0.2">
      <c r="A46" s="2" t="s">
        <v>10</v>
      </c>
      <c r="B46" s="88">
        <v>275035</v>
      </c>
      <c r="C46" s="56">
        <v>240830</v>
      </c>
      <c r="D46" s="88">
        <v>212931</v>
      </c>
    </row>
    <row r="47" spans="1:7" x14ac:dyDescent="0.2">
      <c r="A47" s="2"/>
      <c r="B47" s="16"/>
      <c r="D47" s="16"/>
    </row>
    <row r="48" spans="1:7" ht="15" x14ac:dyDescent="0.25">
      <c r="A48" s="7" t="s">
        <v>27</v>
      </c>
      <c r="B48" s="20">
        <f>SUM(B44:B46)</f>
        <v>1576693</v>
      </c>
      <c r="C48" s="20">
        <f>SUM(C44:C46)</f>
        <v>1367186</v>
      </c>
      <c r="D48" s="20">
        <f>SUM(D44:D46)</f>
        <v>1514589</v>
      </c>
    </row>
    <row r="49" spans="1:4" ht="15" x14ac:dyDescent="0.25">
      <c r="A49" s="7"/>
      <c r="B49" s="20"/>
      <c r="D49" s="20"/>
    </row>
    <row r="50" spans="1:4" ht="15.75" thickBot="1" x14ac:dyDescent="0.3">
      <c r="A50" s="11" t="s">
        <v>43</v>
      </c>
      <c r="B50" s="21">
        <f>B41+B48</f>
        <v>12359971</v>
      </c>
      <c r="C50" s="21">
        <f>C41+C48</f>
        <v>12472511</v>
      </c>
      <c r="D50" s="21">
        <f>D41+D48</f>
        <v>12608531</v>
      </c>
    </row>
    <row r="51" spans="1:4" ht="15.75" thickTop="1" x14ac:dyDescent="0.25">
      <c r="A51" s="11"/>
      <c r="B51" s="20"/>
      <c r="C51" s="17"/>
    </row>
    <row r="52" spans="1:4" ht="15" x14ac:dyDescent="0.25">
      <c r="A52" s="11"/>
      <c r="B52" s="20"/>
      <c r="C52" s="17"/>
    </row>
    <row r="53" spans="1:4" ht="15" x14ac:dyDescent="0.25">
      <c r="A53" s="11"/>
      <c r="B53" s="20"/>
      <c r="C53" s="17"/>
    </row>
    <row r="54" spans="1:4" x14ac:dyDescent="0.2">
      <c r="A54" s="2"/>
    </row>
    <row r="55" spans="1:4" x14ac:dyDescent="0.2">
      <c r="A55" s="12"/>
    </row>
    <row r="56" spans="1:4" x14ac:dyDescent="0.2">
      <c r="A56" s="3" t="s">
        <v>49</v>
      </c>
      <c r="D56" s="59" t="s">
        <v>50</v>
      </c>
    </row>
    <row r="57" spans="1:4" x14ac:dyDescent="0.2">
      <c r="D57" s="67"/>
    </row>
    <row r="58" spans="1:4" x14ac:dyDescent="0.2">
      <c r="D58" s="59"/>
    </row>
    <row r="59" spans="1:4" x14ac:dyDescent="0.2">
      <c r="D59" s="59"/>
    </row>
    <row r="60" spans="1:4" x14ac:dyDescent="0.2">
      <c r="A60" s="3" t="s">
        <v>105</v>
      </c>
      <c r="D60" s="59" t="s">
        <v>106</v>
      </c>
    </row>
  </sheetData>
  <mergeCells count="2">
    <mergeCell ref="A1:C1"/>
    <mergeCell ref="A2:C2"/>
  </mergeCells>
  <phoneticPr fontId="0" type="noConversion"/>
  <pageMargins left="0.74803149606299213" right="0.74803149606299213" top="0.98425196850393704" bottom="0" header="0.51181102362204722" footer="0"/>
  <pageSetup paperSize="9" scale="7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3"/>
  <sheetViews>
    <sheetView view="pageBreakPreview" zoomScaleNormal="100" zoomScaleSheetLayoutView="100" workbookViewId="0">
      <selection activeCell="A10" sqref="A10"/>
    </sheetView>
  </sheetViews>
  <sheetFormatPr defaultRowHeight="18" x14ac:dyDescent="0.25"/>
  <cols>
    <col min="1" max="1" width="55" style="30" customWidth="1"/>
    <col min="2" max="2" width="20.42578125" style="30" customWidth="1"/>
    <col min="3" max="3" width="23.140625" style="30" customWidth="1"/>
    <col min="4" max="4" width="10" style="30" bestFit="1" customWidth="1"/>
    <col min="5" max="6" width="9.140625" style="30"/>
    <col min="7" max="7" width="24.5703125" style="30" customWidth="1"/>
    <col min="8" max="16384" width="9.140625" style="30"/>
  </cols>
  <sheetData>
    <row r="1" spans="1:3" x14ac:dyDescent="0.25">
      <c r="A1" s="209" t="s">
        <v>8</v>
      </c>
      <c r="B1" s="210"/>
      <c r="C1" s="210"/>
    </row>
    <row r="2" spans="1:3" ht="31.5" customHeight="1" x14ac:dyDescent="0.25">
      <c r="A2" s="211" t="s">
        <v>67</v>
      </c>
      <c r="B2" s="212"/>
      <c r="C2" s="212"/>
    </row>
    <row r="3" spans="1:3" x14ac:dyDescent="0.25">
      <c r="A3" s="31"/>
      <c r="B3" s="32"/>
      <c r="C3" s="32"/>
    </row>
    <row r="4" spans="1:3" ht="24.75" customHeight="1" x14ac:dyDescent="0.25">
      <c r="A4" s="23"/>
      <c r="B4" s="24" t="s">
        <v>33</v>
      </c>
      <c r="C4" s="27" t="s">
        <v>35</v>
      </c>
    </row>
    <row r="5" spans="1:3" x14ac:dyDescent="0.25">
      <c r="A5" s="28"/>
      <c r="B5" s="26" t="s">
        <v>66</v>
      </c>
      <c r="C5" s="26" t="s">
        <v>64</v>
      </c>
    </row>
    <row r="6" spans="1:3" ht="18.75" thickBot="1" x14ac:dyDescent="0.3">
      <c r="A6" s="28"/>
      <c r="B6" s="25" t="s">
        <v>34</v>
      </c>
      <c r="C6" s="25" t="s">
        <v>34</v>
      </c>
    </row>
    <row r="7" spans="1:3" x14ac:dyDescent="0.25">
      <c r="A7" s="28" t="s">
        <v>5</v>
      </c>
      <c r="B7" s="91">
        <v>612659</v>
      </c>
      <c r="C7" s="60">
        <v>589082</v>
      </c>
    </row>
    <row r="8" spans="1:3" x14ac:dyDescent="0.25">
      <c r="A8" s="28" t="s">
        <v>6</v>
      </c>
      <c r="B8" s="91">
        <v>-187413</v>
      </c>
      <c r="C8" s="60">
        <v>-215849</v>
      </c>
    </row>
    <row r="9" spans="1:3" ht="42.75" customHeight="1" x14ac:dyDescent="0.25">
      <c r="A9" s="33" t="s">
        <v>56</v>
      </c>
      <c r="B9" s="92">
        <f>SUM(B7:B8)</f>
        <v>425246</v>
      </c>
      <c r="C9" s="34">
        <f>SUM(C7:C8)</f>
        <v>373233</v>
      </c>
    </row>
    <row r="10" spans="1:3" ht="28.5" x14ac:dyDescent="0.25">
      <c r="A10" s="33" t="s">
        <v>57</v>
      </c>
      <c r="B10" s="86">
        <v>22030</v>
      </c>
      <c r="C10" s="80">
        <v>-8177</v>
      </c>
    </row>
    <row r="11" spans="1:3" x14ac:dyDescent="0.25">
      <c r="A11" s="35" t="s">
        <v>44</v>
      </c>
      <c r="B11" s="78">
        <f>B9+B10</f>
        <v>447276</v>
      </c>
      <c r="C11" s="36">
        <f>C9+C10</f>
        <v>365056</v>
      </c>
    </row>
    <row r="12" spans="1:3" x14ac:dyDescent="0.25">
      <c r="A12" s="37"/>
      <c r="B12" s="103"/>
      <c r="C12" s="38"/>
    </row>
    <row r="13" spans="1:3" x14ac:dyDescent="0.25">
      <c r="A13" s="39" t="s">
        <v>16</v>
      </c>
      <c r="B13" s="91">
        <f>180050-1</f>
        <v>180049</v>
      </c>
      <c r="C13" s="61">
        <v>184935</v>
      </c>
    </row>
    <row r="14" spans="1:3" x14ac:dyDescent="0.25">
      <c r="A14" s="39" t="s">
        <v>17</v>
      </c>
      <c r="B14" s="86">
        <v>-29774</v>
      </c>
      <c r="C14" s="60">
        <v>-22843</v>
      </c>
    </row>
    <row r="15" spans="1:3" x14ac:dyDescent="0.25">
      <c r="A15" s="37" t="s">
        <v>32</v>
      </c>
      <c r="B15" s="86">
        <v>79005</v>
      </c>
      <c r="C15" s="60">
        <v>82584</v>
      </c>
    </row>
    <row r="16" spans="1:3" x14ac:dyDescent="0.25">
      <c r="A16" s="37" t="s">
        <v>18</v>
      </c>
      <c r="B16" s="86">
        <v>-600</v>
      </c>
      <c r="C16" s="60">
        <v>3255</v>
      </c>
    </row>
    <row r="17" spans="1:4" x14ac:dyDescent="0.25">
      <c r="A17" s="98" t="s">
        <v>63</v>
      </c>
      <c r="B17" s="94" t="s">
        <v>60</v>
      </c>
      <c r="C17" s="94" t="s">
        <v>60</v>
      </c>
    </row>
    <row r="18" spans="1:4" ht="18.75" customHeight="1" x14ac:dyDescent="0.25">
      <c r="A18" s="35" t="s">
        <v>45</v>
      </c>
      <c r="B18" s="77">
        <f>SUM(B13:B17)</f>
        <v>228680</v>
      </c>
      <c r="C18" s="40">
        <f>SUM(C13:C16)</f>
        <v>247931</v>
      </c>
    </row>
    <row r="19" spans="1:4" x14ac:dyDescent="0.25">
      <c r="A19" s="37"/>
      <c r="B19" s="41"/>
      <c r="C19" s="42"/>
    </row>
    <row r="20" spans="1:4" x14ac:dyDescent="0.25">
      <c r="A20" s="43" t="s">
        <v>7</v>
      </c>
      <c r="B20" s="86">
        <f>B11+B18</f>
        <v>675956</v>
      </c>
      <c r="C20" s="42">
        <v>612987</v>
      </c>
    </row>
    <row r="21" spans="1:4" ht="17.25" customHeight="1" x14ac:dyDescent="0.25">
      <c r="A21" s="45" t="s">
        <v>19</v>
      </c>
      <c r="B21" s="86">
        <v>-596839</v>
      </c>
      <c r="C21" s="42">
        <v>-539611</v>
      </c>
    </row>
    <row r="22" spans="1:4" ht="18.75" thickBot="1" x14ac:dyDescent="0.3">
      <c r="A22" s="62" t="s">
        <v>37</v>
      </c>
      <c r="B22" s="63">
        <f>B20+B21</f>
        <v>79117</v>
      </c>
      <c r="C22" s="63">
        <f t="shared" ref="C22" si="0">C20+C21</f>
        <v>73376</v>
      </c>
    </row>
    <row r="23" spans="1:4" ht="18.75" thickTop="1" x14ac:dyDescent="0.25">
      <c r="A23" s="62"/>
      <c r="B23" s="64"/>
      <c r="C23" s="64"/>
    </row>
    <row r="24" spans="1:4" ht="28.5" x14ac:dyDescent="0.25">
      <c r="A24" s="33" t="s">
        <v>38</v>
      </c>
      <c r="B24" s="86">
        <v>-10542</v>
      </c>
      <c r="C24" s="79">
        <v>-11244</v>
      </c>
    </row>
    <row r="25" spans="1:4" x14ac:dyDescent="0.25">
      <c r="A25" s="45"/>
      <c r="B25" s="44"/>
      <c r="C25" s="57"/>
    </row>
    <row r="26" spans="1:4" ht="18.75" thickBot="1" x14ac:dyDescent="0.3">
      <c r="A26" s="46" t="s">
        <v>9</v>
      </c>
      <c r="B26" s="47">
        <f>B22+B24</f>
        <v>68575</v>
      </c>
      <c r="C26" s="47">
        <f t="shared" ref="C26" si="1">C22+C24</f>
        <v>62132</v>
      </c>
    </row>
    <row r="27" spans="1:4" ht="18.75" thickTop="1" x14ac:dyDescent="0.25">
      <c r="A27" s="46"/>
      <c r="B27" s="48"/>
      <c r="C27" s="42"/>
    </row>
    <row r="28" spans="1:4" x14ac:dyDescent="0.25">
      <c r="A28" s="49" t="s">
        <v>20</v>
      </c>
      <c r="B28" s="93">
        <v>-6471</v>
      </c>
      <c r="C28" s="58">
        <v>-7720</v>
      </c>
    </row>
    <row r="29" spans="1:4" ht="18.75" thickBot="1" x14ac:dyDescent="0.3">
      <c r="A29" s="50" t="s">
        <v>21</v>
      </c>
      <c r="B29" s="51">
        <f>B28+B26</f>
        <v>62104</v>
      </c>
      <c r="C29" s="51">
        <f t="shared" ref="C29" si="2">C28+C26</f>
        <v>54412</v>
      </c>
    </row>
    <row r="30" spans="1:4" ht="18.75" thickTop="1" x14ac:dyDescent="0.25">
      <c r="A30" s="50"/>
      <c r="B30" s="52"/>
      <c r="C30" s="48"/>
    </row>
    <row r="31" spans="1:4" ht="18.75" thickBot="1" x14ac:dyDescent="0.3">
      <c r="A31" s="50" t="s">
        <v>22</v>
      </c>
      <c r="B31" s="51">
        <f>B29</f>
        <v>62104</v>
      </c>
      <c r="C31" s="51">
        <f>C29</f>
        <v>54412</v>
      </c>
      <c r="D31" s="84"/>
    </row>
    <row r="32" spans="1:4" ht="18.75" thickTop="1" x14ac:dyDescent="0.25">
      <c r="A32" s="50" t="s">
        <v>36</v>
      </c>
      <c r="B32" s="53">
        <f>B31/260331650*1000</f>
        <v>0.23855724035091391</v>
      </c>
      <c r="C32" s="53">
        <f>C31/225271201*1000</f>
        <v>0.24153997385577927</v>
      </c>
    </row>
    <row r="33" spans="1:3" x14ac:dyDescent="0.25">
      <c r="A33" s="50"/>
      <c r="B33" s="54"/>
      <c r="C33" s="29"/>
    </row>
    <row r="34" spans="1:3" x14ac:dyDescent="0.25">
      <c r="A34" s="50"/>
      <c r="B34" s="54"/>
      <c r="C34" s="29"/>
    </row>
    <row r="35" spans="1:3" x14ac:dyDescent="0.25">
      <c r="A35" s="50"/>
      <c r="B35" s="54"/>
      <c r="C35" s="53"/>
    </row>
    <row r="36" spans="1:3" x14ac:dyDescent="0.25">
      <c r="A36" s="3"/>
      <c r="B36" s="65"/>
      <c r="C36" s="28"/>
    </row>
    <row r="37" spans="1:3" x14ac:dyDescent="0.25">
      <c r="A37" s="3" t="s">
        <v>49</v>
      </c>
      <c r="B37" s="22"/>
      <c r="C37" s="59" t="s">
        <v>50</v>
      </c>
    </row>
    <row r="38" spans="1:3" x14ac:dyDescent="0.25">
      <c r="A38" s="3"/>
      <c r="B38" s="3"/>
      <c r="C38" s="59"/>
    </row>
    <row r="39" spans="1:3" x14ac:dyDescent="0.25">
      <c r="A39" s="3"/>
      <c r="B39" s="3"/>
      <c r="C39" s="59"/>
    </row>
    <row r="40" spans="1:3" x14ac:dyDescent="0.25">
      <c r="A40" s="3" t="s">
        <v>105</v>
      </c>
      <c r="B40" s="3"/>
      <c r="C40" s="59" t="s">
        <v>106</v>
      </c>
    </row>
    <row r="41" spans="1:3" x14ac:dyDescent="0.25">
      <c r="A41" s="3"/>
      <c r="B41" s="3"/>
      <c r="C41" s="3"/>
    </row>
    <row r="42" spans="1:3" x14ac:dyDescent="0.25">
      <c r="A42" s="3"/>
      <c r="B42" s="3"/>
      <c r="C42" s="3"/>
    </row>
    <row r="43" spans="1:3" x14ac:dyDescent="0.25">
      <c r="A43" s="3"/>
      <c r="B43" s="3"/>
      <c r="C43" s="3"/>
    </row>
  </sheetData>
  <mergeCells count="2">
    <mergeCell ref="A1:C1"/>
    <mergeCell ref="A2:C2"/>
  </mergeCells>
  <pageMargins left="0.70866141732283472" right="0.70866141732283472" top="0.74803149606299213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S49"/>
  <sheetViews>
    <sheetView view="pageBreakPreview" zoomScale="112" zoomScaleNormal="100" zoomScaleSheetLayoutView="112" workbookViewId="0">
      <selection activeCell="A9" sqref="A9"/>
    </sheetView>
  </sheetViews>
  <sheetFormatPr defaultRowHeight="14.25" x14ac:dyDescent="0.2"/>
  <cols>
    <col min="1" max="1" width="65" style="106" customWidth="1"/>
    <col min="2" max="2" width="19" style="106" customWidth="1"/>
    <col min="3" max="3" width="18.5703125" style="106" customWidth="1"/>
    <col min="4" max="238" width="9.140625" style="106"/>
    <col min="239" max="239" width="65.28515625" style="106" customWidth="1"/>
    <col min="240" max="241" width="17.42578125" style="106" customWidth="1"/>
    <col min="242" max="494" width="9.140625" style="106"/>
    <col min="495" max="495" width="65.28515625" style="106" customWidth="1"/>
    <col min="496" max="497" width="17.42578125" style="106" customWidth="1"/>
    <col min="498" max="750" width="9.140625" style="106"/>
    <col min="751" max="751" width="65.28515625" style="106" customWidth="1"/>
    <col min="752" max="753" width="17.42578125" style="106" customWidth="1"/>
    <col min="754" max="1006" width="9.140625" style="106"/>
    <col min="1007" max="1007" width="65.28515625" style="106" customWidth="1"/>
    <col min="1008" max="1009" width="17.42578125" style="106" customWidth="1"/>
    <col min="1010" max="1262" width="9.140625" style="106"/>
    <col min="1263" max="1263" width="65.28515625" style="106" customWidth="1"/>
    <col min="1264" max="1265" width="17.42578125" style="106" customWidth="1"/>
    <col min="1266" max="1518" width="9.140625" style="106"/>
    <col min="1519" max="1519" width="65.28515625" style="106" customWidth="1"/>
    <col min="1520" max="1521" width="17.42578125" style="106" customWidth="1"/>
    <col min="1522" max="1774" width="9.140625" style="106"/>
    <col min="1775" max="1775" width="65.28515625" style="106" customWidth="1"/>
    <col min="1776" max="1777" width="17.42578125" style="106" customWidth="1"/>
    <col min="1778" max="2030" width="9.140625" style="106"/>
    <col min="2031" max="2031" width="65.28515625" style="106" customWidth="1"/>
    <col min="2032" max="2033" width="17.42578125" style="106" customWidth="1"/>
    <col min="2034" max="2286" width="9.140625" style="106"/>
    <col min="2287" max="2287" width="65.28515625" style="106" customWidth="1"/>
    <col min="2288" max="2289" width="17.42578125" style="106" customWidth="1"/>
    <col min="2290" max="2542" width="9.140625" style="106"/>
    <col min="2543" max="2543" width="65.28515625" style="106" customWidth="1"/>
    <col min="2544" max="2545" width="17.42578125" style="106" customWidth="1"/>
    <col min="2546" max="2798" width="9.140625" style="106"/>
    <col min="2799" max="2799" width="65.28515625" style="106" customWidth="1"/>
    <col min="2800" max="2801" width="17.42578125" style="106" customWidth="1"/>
    <col min="2802" max="3054" width="9.140625" style="106"/>
    <col min="3055" max="3055" width="65.28515625" style="106" customWidth="1"/>
    <col min="3056" max="3057" width="17.42578125" style="106" customWidth="1"/>
    <col min="3058" max="3310" width="9.140625" style="106"/>
    <col min="3311" max="3311" width="65.28515625" style="106" customWidth="1"/>
    <col min="3312" max="3313" width="17.42578125" style="106" customWidth="1"/>
    <col min="3314" max="3566" width="9.140625" style="106"/>
    <col min="3567" max="3567" width="65.28515625" style="106" customWidth="1"/>
    <col min="3568" max="3569" width="17.42578125" style="106" customWidth="1"/>
    <col min="3570" max="3822" width="9.140625" style="106"/>
    <col min="3823" max="3823" width="65.28515625" style="106" customWidth="1"/>
    <col min="3824" max="3825" width="17.42578125" style="106" customWidth="1"/>
    <col min="3826" max="4078" width="9.140625" style="106"/>
    <col min="4079" max="4079" width="65.28515625" style="106" customWidth="1"/>
    <col min="4080" max="4081" width="17.42578125" style="106" customWidth="1"/>
    <col min="4082" max="4334" width="9.140625" style="106"/>
    <col min="4335" max="4335" width="65.28515625" style="106" customWidth="1"/>
    <col min="4336" max="4337" width="17.42578125" style="106" customWidth="1"/>
    <col min="4338" max="4590" width="9.140625" style="106"/>
    <col min="4591" max="4591" width="65.28515625" style="106" customWidth="1"/>
    <col min="4592" max="4593" width="17.42578125" style="106" customWidth="1"/>
    <col min="4594" max="4846" width="9.140625" style="106"/>
    <col min="4847" max="4847" width="65.28515625" style="106" customWidth="1"/>
    <col min="4848" max="4849" width="17.42578125" style="106" customWidth="1"/>
    <col min="4850" max="5102" width="9.140625" style="106"/>
    <col min="5103" max="5103" width="65.28515625" style="106" customWidth="1"/>
    <col min="5104" max="5105" width="17.42578125" style="106" customWidth="1"/>
    <col min="5106" max="5358" width="9.140625" style="106"/>
    <col min="5359" max="5359" width="65.28515625" style="106" customWidth="1"/>
    <col min="5360" max="5361" width="17.42578125" style="106" customWidth="1"/>
    <col min="5362" max="5614" width="9.140625" style="106"/>
    <col min="5615" max="5615" width="65.28515625" style="106" customWidth="1"/>
    <col min="5616" max="5617" width="17.42578125" style="106" customWidth="1"/>
    <col min="5618" max="5870" width="9.140625" style="106"/>
    <col min="5871" max="5871" width="65.28515625" style="106" customWidth="1"/>
    <col min="5872" max="5873" width="17.42578125" style="106" customWidth="1"/>
    <col min="5874" max="6126" width="9.140625" style="106"/>
    <col min="6127" max="6127" width="65.28515625" style="106" customWidth="1"/>
    <col min="6128" max="6129" width="17.42578125" style="106" customWidth="1"/>
    <col min="6130" max="6382" width="9.140625" style="106"/>
    <col min="6383" max="6383" width="65.28515625" style="106" customWidth="1"/>
    <col min="6384" max="6385" width="17.42578125" style="106" customWidth="1"/>
    <col min="6386" max="6638" width="9.140625" style="106"/>
    <col min="6639" max="6639" width="65.28515625" style="106" customWidth="1"/>
    <col min="6640" max="6641" width="17.42578125" style="106" customWidth="1"/>
    <col min="6642" max="6894" width="9.140625" style="106"/>
    <col min="6895" max="6895" width="65.28515625" style="106" customWidth="1"/>
    <col min="6896" max="6897" width="17.42578125" style="106" customWidth="1"/>
    <col min="6898" max="7150" width="9.140625" style="106"/>
    <col min="7151" max="7151" width="65.28515625" style="106" customWidth="1"/>
    <col min="7152" max="7153" width="17.42578125" style="106" customWidth="1"/>
    <col min="7154" max="7406" width="9.140625" style="106"/>
    <col min="7407" max="7407" width="65.28515625" style="106" customWidth="1"/>
    <col min="7408" max="7409" width="17.42578125" style="106" customWidth="1"/>
    <col min="7410" max="7662" width="9.140625" style="106"/>
    <col min="7663" max="7663" width="65.28515625" style="106" customWidth="1"/>
    <col min="7664" max="7665" width="17.42578125" style="106" customWidth="1"/>
    <col min="7666" max="7918" width="9.140625" style="106"/>
    <col min="7919" max="7919" width="65.28515625" style="106" customWidth="1"/>
    <col min="7920" max="7921" width="17.42578125" style="106" customWidth="1"/>
    <col min="7922" max="8174" width="9.140625" style="106"/>
    <col min="8175" max="8175" width="65.28515625" style="106" customWidth="1"/>
    <col min="8176" max="8177" width="17.42578125" style="106" customWidth="1"/>
    <col min="8178" max="8430" width="9.140625" style="106"/>
    <col min="8431" max="8431" width="65.28515625" style="106" customWidth="1"/>
    <col min="8432" max="8433" width="17.42578125" style="106" customWidth="1"/>
    <col min="8434" max="8686" width="9.140625" style="106"/>
    <col min="8687" max="8687" width="65.28515625" style="106" customWidth="1"/>
    <col min="8688" max="8689" width="17.42578125" style="106" customWidth="1"/>
    <col min="8690" max="8942" width="9.140625" style="106"/>
    <col min="8943" max="8943" width="65.28515625" style="106" customWidth="1"/>
    <col min="8944" max="8945" width="17.42578125" style="106" customWidth="1"/>
    <col min="8946" max="9198" width="9.140625" style="106"/>
    <col min="9199" max="9199" width="65.28515625" style="106" customWidth="1"/>
    <col min="9200" max="9201" width="17.42578125" style="106" customWidth="1"/>
    <col min="9202" max="9454" width="9.140625" style="106"/>
    <col min="9455" max="9455" width="65.28515625" style="106" customWidth="1"/>
    <col min="9456" max="9457" width="17.42578125" style="106" customWidth="1"/>
    <col min="9458" max="9710" width="9.140625" style="106"/>
    <col min="9711" max="9711" width="65.28515625" style="106" customWidth="1"/>
    <col min="9712" max="9713" width="17.42578125" style="106" customWidth="1"/>
    <col min="9714" max="9966" width="9.140625" style="106"/>
    <col min="9967" max="9967" width="65.28515625" style="106" customWidth="1"/>
    <col min="9968" max="9969" width="17.42578125" style="106" customWidth="1"/>
    <col min="9970" max="10222" width="9.140625" style="106"/>
    <col min="10223" max="10223" width="65.28515625" style="106" customWidth="1"/>
    <col min="10224" max="10225" width="17.42578125" style="106" customWidth="1"/>
    <col min="10226" max="10478" width="9.140625" style="106"/>
    <col min="10479" max="10479" width="65.28515625" style="106" customWidth="1"/>
    <col min="10480" max="10481" width="17.42578125" style="106" customWidth="1"/>
    <col min="10482" max="10734" width="9.140625" style="106"/>
    <col min="10735" max="10735" width="65.28515625" style="106" customWidth="1"/>
    <col min="10736" max="10737" width="17.42578125" style="106" customWidth="1"/>
    <col min="10738" max="10990" width="9.140625" style="106"/>
    <col min="10991" max="10991" width="65.28515625" style="106" customWidth="1"/>
    <col min="10992" max="10993" width="17.42578125" style="106" customWidth="1"/>
    <col min="10994" max="11246" width="9.140625" style="106"/>
    <col min="11247" max="11247" width="65.28515625" style="106" customWidth="1"/>
    <col min="11248" max="11249" width="17.42578125" style="106" customWidth="1"/>
    <col min="11250" max="11502" width="9.140625" style="106"/>
    <col min="11503" max="11503" width="65.28515625" style="106" customWidth="1"/>
    <col min="11504" max="11505" width="17.42578125" style="106" customWidth="1"/>
    <col min="11506" max="11758" width="9.140625" style="106"/>
    <col min="11759" max="11759" width="65.28515625" style="106" customWidth="1"/>
    <col min="11760" max="11761" width="17.42578125" style="106" customWidth="1"/>
    <col min="11762" max="12014" width="9.140625" style="106"/>
    <col min="12015" max="12015" width="65.28515625" style="106" customWidth="1"/>
    <col min="12016" max="12017" width="17.42578125" style="106" customWidth="1"/>
    <col min="12018" max="12270" width="9.140625" style="106"/>
    <col min="12271" max="12271" width="65.28515625" style="106" customWidth="1"/>
    <col min="12272" max="12273" width="17.42578125" style="106" customWidth="1"/>
    <col min="12274" max="12526" width="9.140625" style="106"/>
    <col min="12527" max="12527" width="65.28515625" style="106" customWidth="1"/>
    <col min="12528" max="12529" width="17.42578125" style="106" customWidth="1"/>
    <col min="12530" max="12782" width="9.140625" style="106"/>
    <col min="12783" max="12783" width="65.28515625" style="106" customWidth="1"/>
    <col min="12784" max="12785" width="17.42578125" style="106" customWidth="1"/>
    <col min="12786" max="13038" width="9.140625" style="106"/>
    <col min="13039" max="13039" width="65.28515625" style="106" customWidth="1"/>
    <col min="13040" max="13041" width="17.42578125" style="106" customWidth="1"/>
    <col min="13042" max="13294" width="9.140625" style="106"/>
    <col min="13295" max="13295" width="65.28515625" style="106" customWidth="1"/>
    <col min="13296" max="13297" width="17.42578125" style="106" customWidth="1"/>
    <col min="13298" max="13550" width="9.140625" style="106"/>
    <col min="13551" max="13551" width="65.28515625" style="106" customWidth="1"/>
    <col min="13552" max="13553" width="17.42578125" style="106" customWidth="1"/>
    <col min="13554" max="13806" width="9.140625" style="106"/>
    <col min="13807" max="13807" width="65.28515625" style="106" customWidth="1"/>
    <col min="13808" max="13809" width="17.42578125" style="106" customWidth="1"/>
    <col min="13810" max="14062" width="9.140625" style="106"/>
    <col min="14063" max="14063" width="65.28515625" style="106" customWidth="1"/>
    <col min="14064" max="14065" width="17.42578125" style="106" customWidth="1"/>
    <col min="14066" max="14318" width="9.140625" style="106"/>
    <col min="14319" max="14319" width="65.28515625" style="106" customWidth="1"/>
    <col min="14320" max="14321" width="17.42578125" style="106" customWidth="1"/>
    <col min="14322" max="14574" width="9.140625" style="106"/>
    <col min="14575" max="14575" width="65.28515625" style="106" customWidth="1"/>
    <col min="14576" max="14577" width="17.42578125" style="106" customWidth="1"/>
    <col min="14578" max="14830" width="9.140625" style="106"/>
    <col min="14831" max="14831" width="65.28515625" style="106" customWidth="1"/>
    <col min="14832" max="14833" width="17.42578125" style="106" customWidth="1"/>
    <col min="14834" max="15086" width="9.140625" style="106"/>
    <col min="15087" max="15087" width="65.28515625" style="106" customWidth="1"/>
    <col min="15088" max="15089" width="17.42578125" style="106" customWidth="1"/>
    <col min="15090" max="15342" width="9.140625" style="106"/>
    <col min="15343" max="15343" width="65.28515625" style="106" customWidth="1"/>
    <col min="15344" max="15345" width="17.42578125" style="106" customWidth="1"/>
    <col min="15346" max="15598" width="9.140625" style="106"/>
    <col min="15599" max="15599" width="65.28515625" style="106" customWidth="1"/>
    <col min="15600" max="15601" width="17.42578125" style="106" customWidth="1"/>
    <col min="15602" max="15854" width="9.140625" style="106"/>
    <col min="15855" max="15855" width="65.28515625" style="106" customWidth="1"/>
    <col min="15856" max="15857" width="17.42578125" style="106" customWidth="1"/>
    <col min="15858" max="16110" width="9.140625" style="106"/>
    <col min="16111" max="16111" width="65.28515625" style="106" customWidth="1"/>
    <col min="16112" max="16113" width="17.42578125" style="106" customWidth="1"/>
    <col min="16114" max="16384" width="9.140625" style="106"/>
  </cols>
  <sheetData>
    <row r="1" spans="1:4" ht="15" x14ac:dyDescent="0.25">
      <c r="A1" s="104"/>
      <c r="B1" s="105"/>
      <c r="C1" s="105"/>
    </row>
    <row r="2" spans="1:4" ht="15" x14ac:dyDescent="0.25">
      <c r="A2" s="213" t="s">
        <v>68</v>
      </c>
      <c r="B2" s="214"/>
      <c r="C2" s="214"/>
      <c r="D2" s="214"/>
    </row>
    <row r="3" spans="1:4" ht="15" x14ac:dyDescent="0.25">
      <c r="A3" s="215" t="s">
        <v>69</v>
      </c>
      <c r="B3" s="216"/>
      <c r="C3" s="216"/>
    </row>
    <row r="4" spans="1:4" ht="15" x14ac:dyDescent="0.25">
      <c r="A4" s="107" t="s">
        <v>70</v>
      </c>
      <c r="B4" s="108"/>
      <c r="C4" s="108"/>
    </row>
    <row r="5" spans="1:4" ht="60" x14ac:dyDescent="0.2">
      <c r="A5" s="109"/>
      <c r="B5" s="110" t="s">
        <v>71</v>
      </c>
      <c r="C5" s="110" t="s">
        <v>72</v>
      </c>
    </row>
    <row r="6" spans="1:4" ht="30" x14ac:dyDescent="0.2">
      <c r="A6" s="111" t="s">
        <v>73</v>
      </c>
      <c r="B6" s="112"/>
      <c r="C6" s="112"/>
    </row>
    <row r="7" spans="1:4" x14ac:dyDescent="0.2">
      <c r="A7" s="113" t="s">
        <v>74</v>
      </c>
      <c r="B7" s="114">
        <v>367458</v>
      </c>
      <c r="C7" s="114">
        <v>414049</v>
      </c>
    </row>
    <row r="8" spans="1:4" x14ac:dyDescent="0.2">
      <c r="A8" s="113" t="s">
        <v>75</v>
      </c>
      <c r="B8" s="114">
        <v>-98277</v>
      </c>
      <c r="C8" s="114">
        <v>-105452</v>
      </c>
    </row>
    <row r="9" spans="1:4" x14ac:dyDescent="0.2">
      <c r="A9" s="113" t="s">
        <v>76</v>
      </c>
      <c r="B9" s="114">
        <v>100568</v>
      </c>
      <c r="C9" s="114">
        <v>105129</v>
      </c>
    </row>
    <row r="10" spans="1:4" x14ac:dyDescent="0.2">
      <c r="A10" s="113" t="s">
        <v>77</v>
      </c>
      <c r="B10" s="114">
        <v>-15345</v>
      </c>
      <c r="C10" s="114">
        <v>-10761</v>
      </c>
    </row>
    <row r="11" spans="1:4" x14ac:dyDescent="0.2">
      <c r="A11" s="113" t="s">
        <v>78</v>
      </c>
      <c r="B11" s="114">
        <v>45975</v>
      </c>
      <c r="C11" s="114">
        <v>56377</v>
      </c>
    </row>
    <row r="12" spans="1:4" x14ac:dyDescent="0.2">
      <c r="A12" s="115" t="s">
        <v>79</v>
      </c>
      <c r="B12" s="114">
        <v>2624</v>
      </c>
      <c r="C12" s="114">
        <v>-313</v>
      </c>
    </row>
    <row r="13" spans="1:4" x14ac:dyDescent="0.2">
      <c r="A13" s="115" t="s">
        <v>80</v>
      </c>
      <c r="B13" s="116">
        <v>-277478</v>
      </c>
      <c r="C13" s="116">
        <v>-254159</v>
      </c>
    </row>
    <row r="14" spans="1:4" ht="28.5" x14ac:dyDescent="0.2">
      <c r="A14" s="117" t="s">
        <v>81</v>
      </c>
      <c r="B14" s="179">
        <f>SUM(B7:B13)</f>
        <v>125525</v>
      </c>
      <c r="C14" s="179">
        <f>SUM(C7:C13)</f>
        <v>204870</v>
      </c>
    </row>
    <row r="15" spans="1:4" ht="15" x14ac:dyDescent="0.2">
      <c r="A15" s="118" t="s">
        <v>82</v>
      </c>
      <c r="B15" s="114"/>
      <c r="C15" s="114"/>
    </row>
    <row r="16" spans="1:4" ht="28.5" x14ac:dyDescent="0.2">
      <c r="A16" s="119" t="s">
        <v>42</v>
      </c>
      <c r="B16" s="114">
        <v>2350</v>
      </c>
      <c r="C16" s="114">
        <v>0</v>
      </c>
    </row>
    <row r="17" spans="1:3" x14ac:dyDescent="0.2">
      <c r="A17" s="120" t="s">
        <v>83</v>
      </c>
      <c r="B17" s="114">
        <v>19490</v>
      </c>
      <c r="C17" s="114">
        <v>-97539</v>
      </c>
    </row>
    <row r="18" spans="1:3" x14ac:dyDescent="0.2">
      <c r="A18" s="115" t="s">
        <v>84</v>
      </c>
      <c r="B18" s="114">
        <v>-409755</v>
      </c>
      <c r="C18" s="114">
        <v>-577637</v>
      </c>
    </row>
    <row r="19" spans="1:3" x14ac:dyDescent="0.2">
      <c r="A19" s="115" t="s">
        <v>2</v>
      </c>
      <c r="B19" s="114">
        <v>-26375</v>
      </c>
      <c r="C19" s="114">
        <v>-109490</v>
      </c>
    </row>
    <row r="20" spans="1:3" ht="15" x14ac:dyDescent="0.2">
      <c r="A20" s="118" t="s">
        <v>85</v>
      </c>
      <c r="B20" s="114"/>
      <c r="C20" s="114"/>
    </row>
    <row r="21" spans="1:3" x14ac:dyDescent="0.2">
      <c r="A21" s="120" t="s">
        <v>83</v>
      </c>
      <c r="B21" s="114">
        <v>18693</v>
      </c>
      <c r="C21" s="114">
        <v>408329</v>
      </c>
    </row>
    <row r="22" spans="1:3" x14ac:dyDescent="0.2">
      <c r="A22" s="115" t="s">
        <v>39</v>
      </c>
      <c r="B22" s="121">
        <v>-39619</v>
      </c>
      <c r="C22" s="121">
        <v>593756</v>
      </c>
    </row>
    <row r="23" spans="1:3" x14ac:dyDescent="0.2">
      <c r="A23" s="115" t="s">
        <v>86</v>
      </c>
      <c r="B23" s="121">
        <v>0</v>
      </c>
      <c r="C23" s="114">
        <v>0</v>
      </c>
    </row>
    <row r="24" spans="1:3" ht="29.25" thickBot="1" x14ac:dyDescent="0.25">
      <c r="A24" s="119" t="s">
        <v>40</v>
      </c>
      <c r="B24" s="114">
        <v>21781</v>
      </c>
      <c r="C24" s="122">
        <v>9592</v>
      </c>
    </row>
    <row r="25" spans="1:3" ht="15" thickBot="1" x14ac:dyDescent="0.25">
      <c r="A25" s="115" t="s">
        <v>4</v>
      </c>
      <c r="B25" s="122">
        <v>-36501</v>
      </c>
      <c r="C25" s="122">
        <v>-85063</v>
      </c>
    </row>
    <row r="26" spans="1:3" ht="28.5" x14ac:dyDescent="0.2">
      <c r="A26" s="123" t="s">
        <v>87</v>
      </c>
      <c r="B26" s="177">
        <f>SUM(B14:B25)</f>
        <v>-324411</v>
      </c>
      <c r="C26" s="177">
        <f>SUM(C14:C25)</f>
        <v>346818</v>
      </c>
    </row>
    <row r="27" spans="1:3" ht="15" thickBot="1" x14ac:dyDescent="0.25">
      <c r="A27" s="124" t="s">
        <v>88</v>
      </c>
      <c r="B27" s="125">
        <v>-5000</v>
      </c>
      <c r="C27" s="126">
        <v>-2300</v>
      </c>
    </row>
    <row r="28" spans="1:3" ht="29.25" thickBot="1" x14ac:dyDescent="0.25">
      <c r="A28" s="127" t="s">
        <v>89</v>
      </c>
      <c r="B28" s="178">
        <f>B26+B27</f>
        <v>-329411</v>
      </c>
      <c r="C28" s="178">
        <f>C26+C27</f>
        <v>344518</v>
      </c>
    </row>
    <row r="29" spans="1:3" ht="30" x14ac:dyDescent="0.2">
      <c r="A29" s="128" t="s">
        <v>90</v>
      </c>
      <c r="B29" s="129"/>
      <c r="C29" s="129"/>
    </row>
    <row r="30" spans="1:3" x14ac:dyDescent="0.2">
      <c r="A30" s="130" t="s">
        <v>91</v>
      </c>
      <c r="B30" s="114">
        <v>-46185</v>
      </c>
      <c r="C30" s="114">
        <v>-19478</v>
      </c>
    </row>
    <row r="31" spans="1:3" x14ac:dyDescent="0.2">
      <c r="A31" s="130" t="s">
        <v>92</v>
      </c>
      <c r="B31" s="114">
        <v>84</v>
      </c>
      <c r="C31" s="114">
        <v>3</v>
      </c>
    </row>
    <row r="32" spans="1:3" x14ac:dyDescent="0.2">
      <c r="A32" s="130" t="s">
        <v>93</v>
      </c>
      <c r="B32" s="114">
        <v>-1245131</v>
      </c>
      <c r="C32" s="114">
        <v>-518979</v>
      </c>
    </row>
    <row r="33" spans="1:227" x14ac:dyDescent="0.2">
      <c r="A33" s="131" t="s">
        <v>94</v>
      </c>
      <c r="B33" s="114">
        <v>1477406</v>
      </c>
      <c r="C33" s="114">
        <v>698574</v>
      </c>
    </row>
    <row r="34" spans="1:227" ht="15" thickBot="1" x14ac:dyDescent="0.25">
      <c r="A34" s="130" t="s">
        <v>95</v>
      </c>
      <c r="B34" s="175">
        <f>SUM(B30:B33)</f>
        <v>186174</v>
      </c>
      <c r="C34" s="176">
        <f>SUM(C30:C33)</f>
        <v>160120</v>
      </c>
    </row>
    <row r="35" spans="1:227" ht="30" x14ac:dyDescent="0.2">
      <c r="A35" s="128" t="s">
        <v>96</v>
      </c>
      <c r="B35" s="132"/>
      <c r="C35" s="114"/>
    </row>
    <row r="36" spans="1:227" x14ac:dyDescent="0.2">
      <c r="A36" s="130" t="s">
        <v>97</v>
      </c>
      <c r="B36" s="121">
        <v>130572</v>
      </c>
      <c r="C36" s="114">
        <v>110821</v>
      </c>
    </row>
    <row r="37" spans="1:227" x14ac:dyDescent="0.2">
      <c r="A37" s="130" t="s">
        <v>98</v>
      </c>
      <c r="B37" s="121">
        <v>-124837</v>
      </c>
      <c r="C37" s="114">
        <v>-57767</v>
      </c>
    </row>
    <row r="38" spans="1:227" ht="15" thickBot="1" x14ac:dyDescent="0.25">
      <c r="A38" s="124" t="s">
        <v>99</v>
      </c>
      <c r="B38" s="133">
        <v>-54</v>
      </c>
      <c r="C38" s="114">
        <v>-210</v>
      </c>
    </row>
    <row r="39" spans="1:227" ht="29.25" thickBot="1" x14ac:dyDescent="0.25">
      <c r="A39" s="127" t="s">
        <v>100</v>
      </c>
      <c r="B39" s="180">
        <f>SUM(B36:B38)</f>
        <v>5681</v>
      </c>
      <c r="C39" s="180">
        <f>SUM(C36:C38)</f>
        <v>52844</v>
      </c>
    </row>
    <row r="40" spans="1:227" ht="28.5" x14ac:dyDescent="0.2">
      <c r="A40" s="134" t="s">
        <v>101</v>
      </c>
      <c r="B40" s="121">
        <v>-203</v>
      </c>
      <c r="C40" s="121">
        <v>-20363</v>
      </c>
    </row>
    <row r="41" spans="1:227" x14ac:dyDescent="0.2">
      <c r="A41" s="134" t="s">
        <v>102</v>
      </c>
      <c r="B41" s="179">
        <f>B28+B34+B39+B40</f>
        <v>-137759</v>
      </c>
      <c r="C41" s="179">
        <f>C28+C34+C39+C40</f>
        <v>537119</v>
      </c>
    </row>
    <row r="42" spans="1:227" ht="28.5" x14ac:dyDescent="0.2">
      <c r="A42" s="134" t="s">
        <v>103</v>
      </c>
      <c r="B42" s="114">
        <v>3000737</v>
      </c>
      <c r="C42" s="114">
        <v>2766351</v>
      </c>
    </row>
    <row r="43" spans="1:227" ht="30" x14ac:dyDescent="0.2">
      <c r="A43" s="111" t="s">
        <v>104</v>
      </c>
      <c r="B43" s="135">
        <f>SUM(B41:B42)</f>
        <v>2862978</v>
      </c>
      <c r="C43" s="135">
        <f>SUM(C41:C42)</f>
        <v>3303470</v>
      </c>
    </row>
    <row r="44" spans="1:227" ht="15" x14ac:dyDescent="0.25">
      <c r="A44" s="136"/>
      <c r="B44" s="137"/>
      <c r="C44" s="137"/>
    </row>
    <row r="45" spans="1:227" ht="15" x14ac:dyDescent="0.25">
      <c r="A45" s="136"/>
      <c r="B45" s="137"/>
      <c r="C45" s="137"/>
    </row>
    <row r="46" spans="1:227" x14ac:dyDescent="0.2">
      <c r="A46" s="106" t="s">
        <v>49</v>
      </c>
      <c r="B46" s="138"/>
      <c r="C46" s="106" t="s">
        <v>50</v>
      </c>
      <c r="D46" s="139"/>
      <c r="F46" s="139"/>
      <c r="G46" s="139"/>
      <c r="J46" s="139"/>
      <c r="K46" s="139"/>
      <c r="N46" s="139"/>
      <c r="O46" s="139"/>
      <c r="R46" s="139"/>
      <c r="S46" s="139"/>
      <c r="V46" s="139"/>
      <c r="W46" s="139"/>
      <c r="Z46" s="139"/>
      <c r="AA46" s="139"/>
      <c r="AD46" s="139"/>
      <c r="AE46" s="139"/>
      <c r="AH46" s="139"/>
      <c r="AI46" s="139"/>
      <c r="AL46" s="139"/>
      <c r="AM46" s="139"/>
      <c r="AP46" s="139"/>
      <c r="AQ46" s="139"/>
      <c r="AT46" s="139"/>
      <c r="AU46" s="139"/>
      <c r="AX46" s="139"/>
      <c r="AY46" s="139"/>
      <c r="BB46" s="139"/>
      <c r="BC46" s="139"/>
      <c r="BF46" s="139"/>
      <c r="BG46" s="139"/>
      <c r="BJ46" s="139"/>
      <c r="BK46" s="139"/>
      <c r="BN46" s="139"/>
      <c r="BO46" s="139"/>
      <c r="BR46" s="139"/>
      <c r="BS46" s="139"/>
      <c r="BV46" s="139"/>
      <c r="BW46" s="139"/>
      <c r="BZ46" s="139"/>
      <c r="CA46" s="139"/>
      <c r="CD46" s="139"/>
      <c r="CE46" s="139"/>
      <c r="CH46" s="139"/>
      <c r="CI46" s="139"/>
      <c r="CL46" s="139"/>
      <c r="CM46" s="139"/>
      <c r="CP46" s="139"/>
      <c r="CQ46" s="139"/>
      <c r="CT46" s="139"/>
      <c r="CU46" s="139"/>
      <c r="CX46" s="139"/>
      <c r="CY46" s="139"/>
      <c r="DB46" s="139"/>
      <c r="DC46" s="139"/>
      <c r="DF46" s="139"/>
      <c r="DG46" s="139"/>
      <c r="DJ46" s="139"/>
      <c r="DK46" s="139"/>
      <c r="DN46" s="139"/>
      <c r="DO46" s="139"/>
      <c r="DR46" s="139"/>
      <c r="DS46" s="139"/>
      <c r="DV46" s="139"/>
      <c r="DW46" s="139"/>
      <c r="DZ46" s="139"/>
      <c r="EA46" s="139"/>
      <c r="ED46" s="139"/>
      <c r="EE46" s="139"/>
      <c r="EH46" s="139"/>
      <c r="EI46" s="139"/>
      <c r="EL46" s="139"/>
      <c r="EM46" s="139"/>
      <c r="EP46" s="139"/>
      <c r="EQ46" s="139"/>
      <c r="ET46" s="139"/>
      <c r="EU46" s="139"/>
      <c r="EX46" s="139"/>
      <c r="EY46" s="139"/>
      <c r="FB46" s="139"/>
      <c r="FC46" s="139"/>
      <c r="FF46" s="139"/>
      <c r="FG46" s="139"/>
      <c r="FJ46" s="139"/>
      <c r="FK46" s="139"/>
      <c r="FN46" s="139"/>
      <c r="FO46" s="139"/>
      <c r="FR46" s="139"/>
      <c r="FS46" s="139"/>
      <c r="FV46" s="139"/>
      <c r="FW46" s="139"/>
      <c r="FZ46" s="139"/>
      <c r="GA46" s="139"/>
      <c r="GD46" s="139"/>
      <c r="GE46" s="139"/>
      <c r="GH46" s="139"/>
      <c r="GI46" s="139"/>
      <c r="GL46" s="139"/>
      <c r="GM46" s="139"/>
      <c r="GP46" s="139"/>
      <c r="GQ46" s="139"/>
      <c r="GT46" s="139"/>
      <c r="GU46" s="139"/>
      <c r="GX46" s="139"/>
      <c r="GY46" s="139"/>
      <c r="HB46" s="139"/>
      <c r="HC46" s="139"/>
      <c r="HF46" s="139"/>
      <c r="HG46" s="139"/>
      <c r="HJ46" s="139"/>
      <c r="HK46" s="139"/>
      <c r="HN46" s="139"/>
      <c r="HO46" s="139"/>
      <c r="HR46" s="139"/>
      <c r="HS46" s="139"/>
    </row>
    <row r="47" spans="1:227" x14ac:dyDescent="0.2">
      <c r="B47" s="139"/>
      <c r="D47" s="139"/>
      <c r="F47" s="139"/>
      <c r="G47" s="139"/>
      <c r="J47" s="139"/>
      <c r="K47" s="139"/>
      <c r="N47" s="139"/>
      <c r="O47" s="139"/>
      <c r="R47" s="139"/>
      <c r="S47" s="139"/>
      <c r="V47" s="139"/>
      <c r="W47" s="139"/>
      <c r="Z47" s="139"/>
      <c r="AA47" s="139"/>
      <c r="AD47" s="139"/>
      <c r="AE47" s="139"/>
      <c r="AH47" s="139"/>
      <c r="AI47" s="139"/>
      <c r="AL47" s="139"/>
      <c r="AM47" s="139"/>
      <c r="AP47" s="139"/>
      <c r="AQ47" s="139"/>
      <c r="AT47" s="139"/>
      <c r="AU47" s="139"/>
      <c r="AX47" s="139"/>
      <c r="AY47" s="139"/>
      <c r="BB47" s="139"/>
      <c r="BC47" s="139"/>
      <c r="BF47" s="139"/>
      <c r="BG47" s="139"/>
      <c r="BJ47" s="139"/>
      <c r="BK47" s="139"/>
      <c r="BN47" s="139"/>
      <c r="BO47" s="139"/>
      <c r="BR47" s="139"/>
      <c r="BS47" s="139"/>
      <c r="BV47" s="139"/>
      <c r="BW47" s="139"/>
      <c r="BZ47" s="139"/>
      <c r="CA47" s="139"/>
      <c r="CD47" s="139"/>
      <c r="CE47" s="139"/>
      <c r="CH47" s="139"/>
      <c r="CI47" s="139"/>
      <c r="CL47" s="139"/>
      <c r="CM47" s="139"/>
      <c r="CP47" s="139"/>
      <c r="CQ47" s="139"/>
      <c r="CT47" s="139"/>
      <c r="CU47" s="139"/>
      <c r="CX47" s="139"/>
      <c r="CY47" s="139"/>
      <c r="DB47" s="139"/>
      <c r="DC47" s="139"/>
      <c r="DF47" s="139"/>
      <c r="DG47" s="139"/>
      <c r="DJ47" s="139"/>
      <c r="DK47" s="139"/>
      <c r="DN47" s="139"/>
      <c r="DO47" s="139"/>
      <c r="DR47" s="139"/>
      <c r="DS47" s="139"/>
      <c r="DV47" s="139"/>
      <c r="DW47" s="139"/>
      <c r="DZ47" s="139"/>
      <c r="EA47" s="139"/>
      <c r="ED47" s="139"/>
      <c r="EE47" s="139"/>
      <c r="EH47" s="139"/>
      <c r="EI47" s="139"/>
      <c r="EL47" s="139"/>
      <c r="EM47" s="139"/>
      <c r="EP47" s="139"/>
      <c r="EQ47" s="139"/>
      <c r="ET47" s="139"/>
      <c r="EU47" s="139"/>
      <c r="EX47" s="139"/>
      <c r="EY47" s="139"/>
      <c r="FB47" s="139"/>
      <c r="FC47" s="139"/>
      <c r="FF47" s="139"/>
      <c r="FG47" s="139"/>
      <c r="FJ47" s="139"/>
      <c r="FK47" s="139"/>
      <c r="FN47" s="139"/>
      <c r="FO47" s="139"/>
      <c r="FR47" s="139"/>
      <c r="FS47" s="139"/>
      <c r="FV47" s="139"/>
      <c r="FW47" s="139"/>
      <c r="FZ47" s="139"/>
      <c r="GA47" s="139"/>
      <c r="GD47" s="139"/>
      <c r="GE47" s="139"/>
      <c r="GH47" s="139"/>
      <c r="GI47" s="139"/>
      <c r="GL47" s="139"/>
      <c r="GM47" s="139"/>
      <c r="GP47" s="139"/>
      <c r="GQ47" s="139"/>
      <c r="GT47" s="139"/>
      <c r="GU47" s="139"/>
      <c r="GX47" s="139"/>
      <c r="GY47" s="139"/>
      <c r="HB47" s="139"/>
      <c r="HC47" s="139"/>
      <c r="HF47" s="139"/>
      <c r="HG47" s="139"/>
      <c r="HJ47" s="139"/>
      <c r="HK47" s="139"/>
      <c r="HN47" s="139"/>
      <c r="HO47" s="139"/>
      <c r="HR47" s="139"/>
      <c r="HS47" s="139"/>
    </row>
    <row r="48" spans="1:227" x14ac:dyDescent="0.2">
      <c r="B48" s="139"/>
      <c r="D48" s="139"/>
      <c r="F48" s="139"/>
      <c r="G48" s="139"/>
      <c r="J48" s="139"/>
      <c r="K48" s="139"/>
      <c r="N48" s="139"/>
      <c r="O48" s="139"/>
      <c r="R48" s="139"/>
      <c r="S48" s="139"/>
      <c r="V48" s="139"/>
      <c r="W48" s="139"/>
      <c r="Z48" s="139"/>
      <c r="AA48" s="139"/>
      <c r="AD48" s="139"/>
      <c r="AE48" s="139"/>
      <c r="AH48" s="139"/>
      <c r="AI48" s="139"/>
      <c r="AL48" s="139"/>
      <c r="AM48" s="139"/>
      <c r="AP48" s="139"/>
      <c r="AQ48" s="139"/>
      <c r="AT48" s="139"/>
      <c r="AU48" s="139"/>
      <c r="AX48" s="139"/>
      <c r="AY48" s="139"/>
      <c r="BB48" s="139"/>
      <c r="BC48" s="139"/>
      <c r="BF48" s="139"/>
      <c r="BG48" s="139"/>
      <c r="BJ48" s="139"/>
      <c r="BK48" s="139"/>
      <c r="BN48" s="139"/>
      <c r="BO48" s="139"/>
      <c r="BR48" s="139"/>
      <c r="BS48" s="139"/>
      <c r="BV48" s="139"/>
      <c r="BW48" s="139"/>
      <c r="BZ48" s="139"/>
      <c r="CA48" s="139"/>
      <c r="CD48" s="139"/>
      <c r="CE48" s="139"/>
      <c r="CH48" s="139"/>
      <c r="CI48" s="139"/>
      <c r="CL48" s="139"/>
      <c r="CM48" s="139"/>
      <c r="CP48" s="139"/>
      <c r="CQ48" s="139"/>
      <c r="CT48" s="139"/>
      <c r="CU48" s="139"/>
      <c r="CX48" s="139"/>
      <c r="CY48" s="139"/>
      <c r="DB48" s="139"/>
      <c r="DC48" s="139"/>
      <c r="DF48" s="139"/>
      <c r="DG48" s="139"/>
      <c r="DJ48" s="139"/>
      <c r="DK48" s="139"/>
      <c r="DN48" s="139"/>
      <c r="DO48" s="139"/>
      <c r="DR48" s="139"/>
      <c r="DS48" s="139"/>
      <c r="DV48" s="139"/>
      <c r="DW48" s="139"/>
      <c r="DZ48" s="139"/>
      <c r="EA48" s="139"/>
      <c r="ED48" s="139"/>
      <c r="EE48" s="139"/>
      <c r="EH48" s="139"/>
      <c r="EI48" s="139"/>
      <c r="EL48" s="139"/>
      <c r="EM48" s="139"/>
      <c r="EP48" s="139"/>
      <c r="EQ48" s="139"/>
      <c r="ET48" s="139"/>
      <c r="EU48" s="139"/>
      <c r="EX48" s="139"/>
      <c r="EY48" s="139"/>
      <c r="FB48" s="139"/>
      <c r="FC48" s="139"/>
      <c r="FF48" s="139"/>
      <c r="FG48" s="139"/>
      <c r="FJ48" s="139"/>
      <c r="FK48" s="139"/>
      <c r="FN48" s="139"/>
      <c r="FO48" s="139"/>
      <c r="FR48" s="139"/>
      <c r="FS48" s="139"/>
      <c r="FV48" s="139"/>
      <c r="FW48" s="139"/>
      <c r="FZ48" s="139"/>
      <c r="GA48" s="139"/>
      <c r="GD48" s="139"/>
      <c r="GE48" s="139"/>
      <c r="GH48" s="139"/>
      <c r="GI48" s="139"/>
      <c r="GL48" s="139"/>
      <c r="GM48" s="139"/>
      <c r="GP48" s="139"/>
      <c r="GQ48" s="139"/>
      <c r="GT48" s="139"/>
      <c r="GU48" s="139"/>
      <c r="GX48" s="139"/>
      <c r="GY48" s="139"/>
      <c r="HB48" s="139"/>
      <c r="HC48" s="139"/>
      <c r="HF48" s="139"/>
      <c r="HG48" s="139"/>
      <c r="HJ48" s="139"/>
      <c r="HK48" s="139"/>
      <c r="HN48" s="139"/>
      <c r="HO48" s="139"/>
      <c r="HR48" s="139"/>
      <c r="HS48" s="139"/>
    </row>
    <row r="49" spans="1:3" x14ac:dyDescent="0.2">
      <c r="A49" s="106" t="s">
        <v>105</v>
      </c>
      <c r="B49" s="140"/>
      <c r="C49" s="106" t="s">
        <v>106</v>
      </c>
    </row>
  </sheetData>
  <mergeCells count="2">
    <mergeCell ref="A2:D2"/>
    <mergeCell ref="A3:C3"/>
  </mergeCells>
  <pageMargins left="0.7" right="0.7" top="0.75" bottom="0.75" header="0.3" footer="0.3"/>
  <pageSetup paperSize="9" scale="80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5"/>
  <sheetViews>
    <sheetView view="pageBreakPreview" zoomScale="106" zoomScaleNormal="100" zoomScaleSheetLayoutView="106" workbookViewId="0">
      <selection activeCell="A13" sqref="A13"/>
    </sheetView>
  </sheetViews>
  <sheetFormatPr defaultRowHeight="12.75" x14ac:dyDescent="0.2"/>
  <cols>
    <col min="1" max="1" width="35.42578125" style="143" customWidth="1"/>
    <col min="2" max="2" width="18.42578125" style="143" customWidth="1"/>
    <col min="3" max="3" width="25" style="143" customWidth="1"/>
    <col min="4" max="4" width="20.42578125" style="143" customWidth="1"/>
    <col min="6" max="251" width="9.140625" style="143"/>
    <col min="252" max="252" width="32.28515625" style="143" customWidth="1"/>
    <col min="253" max="253" width="12.7109375" style="143" customWidth="1"/>
    <col min="254" max="254" width="19.28515625" style="143" customWidth="1"/>
    <col min="255" max="255" width="13.140625" style="143" customWidth="1"/>
    <col min="256" max="256" width="21.7109375" style="143" customWidth="1"/>
    <col min="257" max="257" width="14" style="143" customWidth="1"/>
    <col min="258" max="507" width="9.140625" style="143"/>
    <col min="508" max="508" width="32.28515625" style="143" customWidth="1"/>
    <col min="509" max="509" width="12.7109375" style="143" customWidth="1"/>
    <col min="510" max="510" width="19.28515625" style="143" customWidth="1"/>
    <col min="511" max="511" width="13.140625" style="143" customWidth="1"/>
    <col min="512" max="512" width="21.7109375" style="143" customWidth="1"/>
    <col min="513" max="513" width="14" style="143" customWidth="1"/>
    <col min="514" max="763" width="9.140625" style="143"/>
    <col min="764" max="764" width="32.28515625" style="143" customWidth="1"/>
    <col min="765" max="765" width="12.7109375" style="143" customWidth="1"/>
    <col min="766" max="766" width="19.28515625" style="143" customWidth="1"/>
    <col min="767" max="767" width="13.140625" style="143" customWidth="1"/>
    <col min="768" max="768" width="21.7109375" style="143" customWidth="1"/>
    <col min="769" max="769" width="14" style="143" customWidth="1"/>
    <col min="770" max="1019" width="9.140625" style="143"/>
    <col min="1020" max="1020" width="32.28515625" style="143" customWidth="1"/>
    <col min="1021" max="1021" width="12.7109375" style="143" customWidth="1"/>
    <col min="1022" max="1022" width="19.28515625" style="143" customWidth="1"/>
    <col min="1023" max="1023" width="13.140625" style="143" customWidth="1"/>
    <col min="1024" max="1024" width="21.7109375" style="143" customWidth="1"/>
    <col min="1025" max="1025" width="14" style="143" customWidth="1"/>
    <col min="1026" max="1275" width="9.140625" style="143"/>
    <col min="1276" max="1276" width="32.28515625" style="143" customWidth="1"/>
    <col min="1277" max="1277" width="12.7109375" style="143" customWidth="1"/>
    <col min="1278" max="1278" width="19.28515625" style="143" customWidth="1"/>
    <col min="1279" max="1279" width="13.140625" style="143" customWidth="1"/>
    <col min="1280" max="1280" width="21.7109375" style="143" customWidth="1"/>
    <col min="1281" max="1281" width="14" style="143" customWidth="1"/>
    <col min="1282" max="1531" width="9.140625" style="143"/>
    <col min="1532" max="1532" width="32.28515625" style="143" customWidth="1"/>
    <col min="1533" max="1533" width="12.7109375" style="143" customWidth="1"/>
    <col min="1534" max="1534" width="19.28515625" style="143" customWidth="1"/>
    <col min="1535" max="1535" width="13.140625" style="143" customWidth="1"/>
    <col min="1536" max="1536" width="21.7109375" style="143" customWidth="1"/>
    <col min="1537" max="1537" width="14" style="143" customWidth="1"/>
    <col min="1538" max="1787" width="9.140625" style="143"/>
    <col min="1788" max="1788" width="32.28515625" style="143" customWidth="1"/>
    <col min="1789" max="1789" width="12.7109375" style="143" customWidth="1"/>
    <col min="1790" max="1790" width="19.28515625" style="143" customWidth="1"/>
    <col min="1791" max="1791" width="13.140625" style="143" customWidth="1"/>
    <col min="1792" max="1792" width="21.7109375" style="143" customWidth="1"/>
    <col min="1793" max="1793" width="14" style="143" customWidth="1"/>
    <col min="1794" max="2043" width="9.140625" style="143"/>
    <col min="2044" max="2044" width="32.28515625" style="143" customWidth="1"/>
    <col min="2045" max="2045" width="12.7109375" style="143" customWidth="1"/>
    <col min="2046" max="2046" width="19.28515625" style="143" customWidth="1"/>
    <col min="2047" max="2047" width="13.140625" style="143" customWidth="1"/>
    <col min="2048" max="2048" width="21.7109375" style="143" customWidth="1"/>
    <col min="2049" max="2049" width="14" style="143" customWidth="1"/>
    <col min="2050" max="2299" width="9.140625" style="143"/>
    <col min="2300" max="2300" width="32.28515625" style="143" customWidth="1"/>
    <col min="2301" max="2301" width="12.7109375" style="143" customWidth="1"/>
    <col min="2302" max="2302" width="19.28515625" style="143" customWidth="1"/>
    <col min="2303" max="2303" width="13.140625" style="143" customWidth="1"/>
    <col min="2304" max="2304" width="21.7109375" style="143" customWidth="1"/>
    <col min="2305" max="2305" width="14" style="143" customWidth="1"/>
    <col min="2306" max="2555" width="9.140625" style="143"/>
    <col min="2556" max="2556" width="32.28515625" style="143" customWidth="1"/>
    <col min="2557" max="2557" width="12.7109375" style="143" customWidth="1"/>
    <col min="2558" max="2558" width="19.28515625" style="143" customWidth="1"/>
    <col min="2559" max="2559" width="13.140625" style="143" customWidth="1"/>
    <col min="2560" max="2560" width="21.7109375" style="143" customWidth="1"/>
    <col min="2561" max="2561" width="14" style="143" customWidth="1"/>
    <col min="2562" max="2811" width="9.140625" style="143"/>
    <col min="2812" max="2812" width="32.28515625" style="143" customWidth="1"/>
    <col min="2813" max="2813" width="12.7109375" style="143" customWidth="1"/>
    <col min="2814" max="2814" width="19.28515625" style="143" customWidth="1"/>
    <col min="2815" max="2815" width="13.140625" style="143" customWidth="1"/>
    <col min="2816" max="2816" width="21.7109375" style="143" customWidth="1"/>
    <col min="2817" max="2817" width="14" style="143" customWidth="1"/>
    <col min="2818" max="3067" width="9.140625" style="143"/>
    <col min="3068" max="3068" width="32.28515625" style="143" customWidth="1"/>
    <col min="3069" max="3069" width="12.7109375" style="143" customWidth="1"/>
    <col min="3070" max="3070" width="19.28515625" style="143" customWidth="1"/>
    <col min="3071" max="3071" width="13.140625" style="143" customWidth="1"/>
    <col min="3072" max="3072" width="21.7109375" style="143" customWidth="1"/>
    <col min="3073" max="3073" width="14" style="143" customWidth="1"/>
    <col min="3074" max="3323" width="9.140625" style="143"/>
    <col min="3324" max="3324" width="32.28515625" style="143" customWidth="1"/>
    <col min="3325" max="3325" width="12.7109375" style="143" customWidth="1"/>
    <col min="3326" max="3326" width="19.28515625" style="143" customWidth="1"/>
    <col min="3327" max="3327" width="13.140625" style="143" customWidth="1"/>
    <col min="3328" max="3328" width="21.7109375" style="143" customWidth="1"/>
    <col min="3329" max="3329" width="14" style="143" customWidth="1"/>
    <col min="3330" max="3579" width="9.140625" style="143"/>
    <col min="3580" max="3580" width="32.28515625" style="143" customWidth="1"/>
    <col min="3581" max="3581" width="12.7109375" style="143" customWidth="1"/>
    <col min="3582" max="3582" width="19.28515625" style="143" customWidth="1"/>
    <col min="3583" max="3583" width="13.140625" style="143" customWidth="1"/>
    <col min="3584" max="3584" width="21.7109375" style="143" customWidth="1"/>
    <col min="3585" max="3585" width="14" style="143" customWidth="1"/>
    <col min="3586" max="3835" width="9.140625" style="143"/>
    <col min="3836" max="3836" width="32.28515625" style="143" customWidth="1"/>
    <col min="3837" max="3837" width="12.7109375" style="143" customWidth="1"/>
    <col min="3838" max="3838" width="19.28515625" style="143" customWidth="1"/>
    <col min="3839" max="3839" width="13.140625" style="143" customWidth="1"/>
    <col min="3840" max="3840" width="21.7109375" style="143" customWidth="1"/>
    <col min="3841" max="3841" width="14" style="143" customWidth="1"/>
    <col min="3842" max="4091" width="9.140625" style="143"/>
    <col min="4092" max="4092" width="32.28515625" style="143" customWidth="1"/>
    <col min="4093" max="4093" width="12.7109375" style="143" customWidth="1"/>
    <col min="4094" max="4094" width="19.28515625" style="143" customWidth="1"/>
    <col min="4095" max="4095" width="13.140625" style="143" customWidth="1"/>
    <col min="4096" max="4096" width="21.7109375" style="143" customWidth="1"/>
    <col min="4097" max="4097" width="14" style="143" customWidth="1"/>
    <col min="4098" max="4347" width="9.140625" style="143"/>
    <col min="4348" max="4348" width="32.28515625" style="143" customWidth="1"/>
    <col min="4349" max="4349" width="12.7109375" style="143" customWidth="1"/>
    <col min="4350" max="4350" width="19.28515625" style="143" customWidth="1"/>
    <col min="4351" max="4351" width="13.140625" style="143" customWidth="1"/>
    <col min="4352" max="4352" width="21.7109375" style="143" customWidth="1"/>
    <col min="4353" max="4353" width="14" style="143" customWidth="1"/>
    <col min="4354" max="4603" width="9.140625" style="143"/>
    <col min="4604" max="4604" width="32.28515625" style="143" customWidth="1"/>
    <col min="4605" max="4605" width="12.7109375" style="143" customWidth="1"/>
    <col min="4606" max="4606" width="19.28515625" style="143" customWidth="1"/>
    <col min="4607" max="4607" width="13.140625" style="143" customWidth="1"/>
    <col min="4608" max="4608" width="21.7109375" style="143" customWidth="1"/>
    <col min="4609" max="4609" width="14" style="143" customWidth="1"/>
    <col min="4610" max="4859" width="9.140625" style="143"/>
    <col min="4860" max="4860" width="32.28515625" style="143" customWidth="1"/>
    <col min="4861" max="4861" width="12.7109375" style="143" customWidth="1"/>
    <col min="4862" max="4862" width="19.28515625" style="143" customWidth="1"/>
    <col min="4863" max="4863" width="13.140625" style="143" customWidth="1"/>
    <col min="4864" max="4864" width="21.7109375" style="143" customWidth="1"/>
    <col min="4865" max="4865" width="14" style="143" customWidth="1"/>
    <col min="4866" max="5115" width="9.140625" style="143"/>
    <col min="5116" max="5116" width="32.28515625" style="143" customWidth="1"/>
    <col min="5117" max="5117" width="12.7109375" style="143" customWidth="1"/>
    <col min="5118" max="5118" width="19.28515625" style="143" customWidth="1"/>
    <col min="5119" max="5119" width="13.140625" style="143" customWidth="1"/>
    <col min="5120" max="5120" width="21.7109375" style="143" customWidth="1"/>
    <col min="5121" max="5121" width="14" style="143" customWidth="1"/>
    <col min="5122" max="5371" width="9.140625" style="143"/>
    <col min="5372" max="5372" width="32.28515625" style="143" customWidth="1"/>
    <col min="5373" max="5373" width="12.7109375" style="143" customWidth="1"/>
    <col min="5374" max="5374" width="19.28515625" style="143" customWidth="1"/>
    <col min="5375" max="5375" width="13.140625" style="143" customWidth="1"/>
    <col min="5376" max="5376" width="21.7109375" style="143" customWidth="1"/>
    <col min="5377" max="5377" width="14" style="143" customWidth="1"/>
    <col min="5378" max="5627" width="9.140625" style="143"/>
    <col min="5628" max="5628" width="32.28515625" style="143" customWidth="1"/>
    <col min="5629" max="5629" width="12.7109375" style="143" customWidth="1"/>
    <col min="5630" max="5630" width="19.28515625" style="143" customWidth="1"/>
    <col min="5631" max="5631" width="13.140625" style="143" customWidth="1"/>
    <col min="5632" max="5632" width="21.7109375" style="143" customWidth="1"/>
    <col min="5633" max="5633" width="14" style="143" customWidth="1"/>
    <col min="5634" max="5883" width="9.140625" style="143"/>
    <col min="5884" max="5884" width="32.28515625" style="143" customWidth="1"/>
    <col min="5885" max="5885" width="12.7109375" style="143" customWidth="1"/>
    <col min="5886" max="5886" width="19.28515625" style="143" customWidth="1"/>
    <col min="5887" max="5887" width="13.140625" style="143" customWidth="1"/>
    <col min="5888" max="5888" width="21.7109375" style="143" customWidth="1"/>
    <col min="5889" max="5889" width="14" style="143" customWidth="1"/>
    <col min="5890" max="6139" width="9.140625" style="143"/>
    <col min="6140" max="6140" width="32.28515625" style="143" customWidth="1"/>
    <col min="6141" max="6141" width="12.7109375" style="143" customWidth="1"/>
    <col min="6142" max="6142" width="19.28515625" style="143" customWidth="1"/>
    <col min="6143" max="6143" width="13.140625" style="143" customWidth="1"/>
    <col min="6144" max="6144" width="21.7109375" style="143" customWidth="1"/>
    <col min="6145" max="6145" width="14" style="143" customWidth="1"/>
    <col min="6146" max="6395" width="9.140625" style="143"/>
    <col min="6396" max="6396" width="32.28515625" style="143" customWidth="1"/>
    <col min="6397" max="6397" width="12.7109375" style="143" customWidth="1"/>
    <col min="6398" max="6398" width="19.28515625" style="143" customWidth="1"/>
    <col min="6399" max="6399" width="13.140625" style="143" customWidth="1"/>
    <col min="6400" max="6400" width="21.7109375" style="143" customWidth="1"/>
    <col min="6401" max="6401" width="14" style="143" customWidth="1"/>
    <col min="6402" max="6651" width="9.140625" style="143"/>
    <col min="6652" max="6652" width="32.28515625" style="143" customWidth="1"/>
    <col min="6653" max="6653" width="12.7109375" style="143" customWidth="1"/>
    <col min="6654" max="6654" width="19.28515625" style="143" customWidth="1"/>
    <col min="6655" max="6655" width="13.140625" style="143" customWidth="1"/>
    <col min="6656" max="6656" width="21.7109375" style="143" customWidth="1"/>
    <col min="6657" max="6657" width="14" style="143" customWidth="1"/>
    <col min="6658" max="6907" width="9.140625" style="143"/>
    <col min="6908" max="6908" width="32.28515625" style="143" customWidth="1"/>
    <col min="6909" max="6909" width="12.7109375" style="143" customWidth="1"/>
    <col min="6910" max="6910" width="19.28515625" style="143" customWidth="1"/>
    <col min="6911" max="6911" width="13.140625" style="143" customWidth="1"/>
    <col min="6912" max="6912" width="21.7109375" style="143" customWidth="1"/>
    <col min="6913" max="6913" width="14" style="143" customWidth="1"/>
    <col min="6914" max="7163" width="9.140625" style="143"/>
    <col min="7164" max="7164" width="32.28515625" style="143" customWidth="1"/>
    <col min="7165" max="7165" width="12.7109375" style="143" customWidth="1"/>
    <col min="7166" max="7166" width="19.28515625" style="143" customWidth="1"/>
    <col min="7167" max="7167" width="13.140625" style="143" customWidth="1"/>
    <col min="7168" max="7168" width="21.7109375" style="143" customWidth="1"/>
    <col min="7169" max="7169" width="14" style="143" customWidth="1"/>
    <col min="7170" max="7419" width="9.140625" style="143"/>
    <col min="7420" max="7420" width="32.28515625" style="143" customWidth="1"/>
    <col min="7421" max="7421" width="12.7109375" style="143" customWidth="1"/>
    <col min="7422" max="7422" width="19.28515625" style="143" customWidth="1"/>
    <col min="7423" max="7423" width="13.140625" style="143" customWidth="1"/>
    <col min="7424" max="7424" width="21.7109375" style="143" customWidth="1"/>
    <col min="7425" max="7425" width="14" style="143" customWidth="1"/>
    <col min="7426" max="7675" width="9.140625" style="143"/>
    <col min="7676" max="7676" width="32.28515625" style="143" customWidth="1"/>
    <col min="7677" max="7677" width="12.7109375" style="143" customWidth="1"/>
    <col min="7678" max="7678" width="19.28515625" style="143" customWidth="1"/>
    <col min="7679" max="7679" width="13.140625" style="143" customWidth="1"/>
    <col min="7680" max="7680" width="21.7109375" style="143" customWidth="1"/>
    <col min="7681" max="7681" width="14" style="143" customWidth="1"/>
    <col min="7682" max="7931" width="9.140625" style="143"/>
    <col min="7932" max="7932" width="32.28515625" style="143" customWidth="1"/>
    <col min="7933" max="7933" width="12.7109375" style="143" customWidth="1"/>
    <col min="7934" max="7934" width="19.28515625" style="143" customWidth="1"/>
    <col min="7935" max="7935" width="13.140625" style="143" customWidth="1"/>
    <col min="7936" max="7936" width="21.7109375" style="143" customWidth="1"/>
    <col min="7937" max="7937" width="14" style="143" customWidth="1"/>
    <col min="7938" max="8187" width="9.140625" style="143"/>
    <col min="8188" max="8188" width="32.28515625" style="143" customWidth="1"/>
    <col min="8189" max="8189" width="12.7109375" style="143" customWidth="1"/>
    <col min="8190" max="8190" width="19.28515625" style="143" customWidth="1"/>
    <col min="8191" max="8191" width="13.140625" style="143" customWidth="1"/>
    <col min="8192" max="8192" width="21.7109375" style="143" customWidth="1"/>
    <col min="8193" max="8193" width="14" style="143" customWidth="1"/>
    <col min="8194" max="8443" width="9.140625" style="143"/>
    <col min="8444" max="8444" width="32.28515625" style="143" customWidth="1"/>
    <col min="8445" max="8445" width="12.7109375" style="143" customWidth="1"/>
    <col min="8446" max="8446" width="19.28515625" style="143" customWidth="1"/>
    <col min="8447" max="8447" width="13.140625" style="143" customWidth="1"/>
    <col min="8448" max="8448" width="21.7109375" style="143" customWidth="1"/>
    <col min="8449" max="8449" width="14" style="143" customWidth="1"/>
    <col min="8450" max="8699" width="9.140625" style="143"/>
    <col min="8700" max="8700" width="32.28515625" style="143" customWidth="1"/>
    <col min="8701" max="8701" width="12.7109375" style="143" customWidth="1"/>
    <col min="8702" max="8702" width="19.28515625" style="143" customWidth="1"/>
    <col min="8703" max="8703" width="13.140625" style="143" customWidth="1"/>
    <col min="8704" max="8704" width="21.7109375" style="143" customWidth="1"/>
    <col min="8705" max="8705" width="14" style="143" customWidth="1"/>
    <col min="8706" max="8955" width="9.140625" style="143"/>
    <col min="8956" max="8956" width="32.28515625" style="143" customWidth="1"/>
    <col min="8957" max="8957" width="12.7109375" style="143" customWidth="1"/>
    <col min="8958" max="8958" width="19.28515625" style="143" customWidth="1"/>
    <col min="8959" max="8959" width="13.140625" style="143" customWidth="1"/>
    <col min="8960" max="8960" width="21.7109375" style="143" customWidth="1"/>
    <col min="8961" max="8961" width="14" style="143" customWidth="1"/>
    <col min="8962" max="9211" width="9.140625" style="143"/>
    <col min="9212" max="9212" width="32.28515625" style="143" customWidth="1"/>
    <col min="9213" max="9213" width="12.7109375" style="143" customWidth="1"/>
    <col min="9214" max="9214" width="19.28515625" style="143" customWidth="1"/>
    <col min="9215" max="9215" width="13.140625" style="143" customWidth="1"/>
    <col min="9216" max="9216" width="21.7109375" style="143" customWidth="1"/>
    <col min="9217" max="9217" width="14" style="143" customWidth="1"/>
    <col min="9218" max="9467" width="9.140625" style="143"/>
    <col min="9468" max="9468" width="32.28515625" style="143" customWidth="1"/>
    <col min="9469" max="9469" width="12.7109375" style="143" customWidth="1"/>
    <col min="9470" max="9470" width="19.28515625" style="143" customWidth="1"/>
    <col min="9471" max="9471" width="13.140625" style="143" customWidth="1"/>
    <col min="9472" max="9472" width="21.7109375" style="143" customWidth="1"/>
    <col min="9473" max="9473" width="14" style="143" customWidth="1"/>
    <col min="9474" max="9723" width="9.140625" style="143"/>
    <col min="9724" max="9724" width="32.28515625" style="143" customWidth="1"/>
    <col min="9725" max="9725" width="12.7109375" style="143" customWidth="1"/>
    <col min="9726" max="9726" width="19.28515625" style="143" customWidth="1"/>
    <col min="9727" max="9727" width="13.140625" style="143" customWidth="1"/>
    <col min="9728" max="9728" width="21.7109375" style="143" customWidth="1"/>
    <col min="9729" max="9729" width="14" style="143" customWidth="1"/>
    <col min="9730" max="9979" width="9.140625" style="143"/>
    <col min="9980" max="9980" width="32.28515625" style="143" customWidth="1"/>
    <col min="9981" max="9981" width="12.7109375" style="143" customWidth="1"/>
    <col min="9982" max="9982" width="19.28515625" style="143" customWidth="1"/>
    <col min="9983" max="9983" width="13.140625" style="143" customWidth="1"/>
    <col min="9984" max="9984" width="21.7109375" style="143" customWidth="1"/>
    <col min="9985" max="9985" width="14" style="143" customWidth="1"/>
    <col min="9986" max="10235" width="9.140625" style="143"/>
    <col min="10236" max="10236" width="32.28515625" style="143" customWidth="1"/>
    <col min="10237" max="10237" width="12.7109375" style="143" customWidth="1"/>
    <col min="10238" max="10238" width="19.28515625" style="143" customWidth="1"/>
    <col min="10239" max="10239" width="13.140625" style="143" customWidth="1"/>
    <col min="10240" max="10240" width="21.7109375" style="143" customWidth="1"/>
    <col min="10241" max="10241" width="14" style="143" customWidth="1"/>
    <col min="10242" max="10491" width="9.140625" style="143"/>
    <col min="10492" max="10492" width="32.28515625" style="143" customWidth="1"/>
    <col min="10493" max="10493" width="12.7109375" style="143" customWidth="1"/>
    <col min="10494" max="10494" width="19.28515625" style="143" customWidth="1"/>
    <col min="10495" max="10495" width="13.140625" style="143" customWidth="1"/>
    <col min="10496" max="10496" width="21.7109375" style="143" customWidth="1"/>
    <col min="10497" max="10497" width="14" style="143" customWidth="1"/>
    <col min="10498" max="10747" width="9.140625" style="143"/>
    <col min="10748" max="10748" width="32.28515625" style="143" customWidth="1"/>
    <col min="10749" max="10749" width="12.7109375" style="143" customWidth="1"/>
    <col min="10750" max="10750" width="19.28515625" style="143" customWidth="1"/>
    <col min="10751" max="10751" width="13.140625" style="143" customWidth="1"/>
    <col min="10752" max="10752" width="21.7109375" style="143" customWidth="1"/>
    <col min="10753" max="10753" width="14" style="143" customWidth="1"/>
    <col min="10754" max="11003" width="9.140625" style="143"/>
    <col min="11004" max="11004" width="32.28515625" style="143" customWidth="1"/>
    <col min="11005" max="11005" width="12.7109375" style="143" customWidth="1"/>
    <col min="11006" max="11006" width="19.28515625" style="143" customWidth="1"/>
    <col min="11007" max="11007" width="13.140625" style="143" customWidth="1"/>
    <col min="11008" max="11008" width="21.7109375" style="143" customWidth="1"/>
    <col min="11009" max="11009" width="14" style="143" customWidth="1"/>
    <col min="11010" max="11259" width="9.140625" style="143"/>
    <col min="11260" max="11260" width="32.28515625" style="143" customWidth="1"/>
    <col min="11261" max="11261" width="12.7109375" style="143" customWidth="1"/>
    <col min="11262" max="11262" width="19.28515625" style="143" customWidth="1"/>
    <col min="11263" max="11263" width="13.140625" style="143" customWidth="1"/>
    <col min="11264" max="11264" width="21.7109375" style="143" customWidth="1"/>
    <col min="11265" max="11265" width="14" style="143" customWidth="1"/>
    <col min="11266" max="11515" width="9.140625" style="143"/>
    <col min="11516" max="11516" width="32.28515625" style="143" customWidth="1"/>
    <col min="11517" max="11517" width="12.7109375" style="143" customWidth="1"/>
    <col min="11518" max="11518" width="19.28515625" style="143" customWidth="1"/>
    <col min="11519" max="11519" width="13.140625" style="143" customWidth="1"/>
    <col min="11520" max="11520" width="21.7109375" style="143" customWidth="1"/>
    <col min="11521" max="11521" width="14" style="143" customWidth="1"/>
    <col min="11522" max="11771" width="9.140625" style="143"/>
    <col min="11772" max="11772" width="32.28515625" style="143" customWidth="1"/>
    <col min="11773" max="11773" width="12.7109375" style="143" customWidth="1"/>
    <col min="11774" max="11774" width="19.28515625" style="143" customWidth="1"/>
    <col min="11775" max="11775" width="13.140625" style="143" customWidth="1"/>
    <col min="11776" max="11776" width="21.7109375" style="143" customWidth="1"/>
    <col min="11777" max="11777" width="14" style="143" customWidth="1"/>
    <col min="11778" max="12027" width="9.140625" style="143"/>
    <col min="12028" max="12028" width="32.28515625" style="143" customWidth="1"/>
    <col min="12029" max="12029" width="12.7109375" style="143" customWidth="1"/>
    <col min="12030" max="12030" width="19.28515625" style="143" customWidth="1"/>
    <col min="12031" max="12031" width="13.140625" style="143" customWidth="1"/>
    <col min="12032" max="12032" width="21.7109375" style="143" customWidth="1"/>
    <col min="12033" max="12033" width="14" style="143" customWidth="1"/>
    <col min="12034" max="12283" width="9.140625" style="143"/>
    <col min="12284" max="12284" width="32.28515625" style="143" customWidth="1"/>
    <col min="12285" max="12285" width="12.7109375" style="143" customWidth="1"/>
    <col min="12286" max="12286" width="19.28515625" style="143" customWidth="1"/>
    <col min="12287" max="12287" width="13.140625" style="143" customWidth="1"/>
    <col min="12288" max="12288" width="21.7109375" style="143" customWidth="1"/>
    <col min="12289" max="12289" width="14" style="143" customWidth="1"/>
    <col min="12290" max="12539" width="9.140625" style="143"/>
    <col min="12540" max="12540" width="32.28515625" style="143" customWidth="1"/>
    <col min="12541" max="12541" width="12.7109375" style="143" customWidth="1"/>
    <col min="12542" max="12542" width="19.28515625" style="143" customWidth="1"/>
    <col min="12543" max="12543" width="13.140625" style="143" customWidth="1"/>
    <col min="12544" max="12544" width="21.7109375" style="143" customWidth="1"/>
    <col min="12545" max="12545" width="14" style="143" customWidth="1"/>
    <col min="12546" max="12795" width="9.140625" style="143"/>
    <col min="12796" max="12796" width="32.28515625" style="143" customWidth="1"/>
    <col min="12797" max="12797" width="12.7109375" style="143" customWidth="1"/>
    <col min="12798" max="12798" width="19.28515625" style="143" customWidth="1"/>
    <col min="12799" max="12799" width="13.140625" style="143" customWidth="1"/>
    <col min="12800" max="12800" width="21.7109375" style="143" customWidth="1"/>
    <col min="12801" max="12801" width="14" style="143" customWidth="1"/>
    <col min="12802" max="13051" width="9.140625" style="143"/>
    <col min="13052" max="13052" width="32.28515625" style="143" customWidth="1"/>
    <col min="13053" max="13053" width="12.7109375" style="143" customWidth="1"/>
    <col min="13054" max="13054" width="19.28515625" style="143" customWidth="1"/>
    <col min="13055" max="13055" width="13.140625" style="143" customWidth="1"/>
    <col min="13056" max="13056" width="21.7109375" style="143" customWidth="1"/>
    <col min="13057" max="13057" width="14" style="143" customWidth="1"/>
    <col min="13058" max="13307" width="9.140625" style="143"/>
    <col min="13308" max="13308" width="32.28515625" style="143" customWidth="1"/>
    <col min="13309" max="13309" width="12.7109375" style="143" customWidth="1"/>
    <col min="13310" max="13310" width="19.28515625" style="143" customWidth="1"/>
    <col min="13311" max="13311" width="13.140625" style="143" customWidth="1"/>
    <col min="13312" max="13312" width="21.7109375" style="143" customWidth="1"/>
    <col min="13313" max="13313" width="14" style="143" customWidth="1"/>
    <col min="13314" max="13563" width="9.140625" style="143"/>
    <col min="13564" max="13564" width="32.28515625" style="143" customWidth="1"/>
    <col min="13565" max="13565" width="12.7109375" style="143" customWidth="1"/>
    <col min="13566" max="13566" width="19.28515625" style="143" customWidth="1"/>
    <col min="13567" max="13567" width="13.140625" style="143" customWidth="1"/>
    <col min="13568" max="13568" width="21.7109375" style="143" customWidth="1"/>
    <col min="13569" max="13569" width="14" style="143" customWidth="1"/>
    <col min="13570" max="13819" width="9.140625" style="143"/>
    <col min="13820" max="13820" width="32.28515625" style="143" customWidth="1"/>
    <col min="13821" max="13821" width="12.7109375" style="143" customWidth="1"/>
    <col min="13822" max="13822" width="19.28515625" style="143" customWidth="1"/>
    <col min="13823" max="13823" width="13.140625" style="143" customWidth="1"/>
    <col min="13824" max="13824" width="21.7109375" style="143" customWidth="1"/>
    <col min="13825" max="13825" width="14" style="143" customWidth="1"/>
    <col min="13826" max="14075" width="9.140625" style="143"/>
    <col min="14076" max="14076" width="32.28515625" style="143" customWidth="1"/>
    <col min="14077" max="14077" width="12.7109375" style="143" customWidth="1"/>
    <col min="14078" max="14078" width="19.28515625" style="143" customWidth="1"/>
    <col min="14079" max="14079" width="13.140625" style="143" customWidth="1"/>
    <col min="14080" max="14080" width="21.7109375" style="143" customWidth="1"/>
    <col min="14081" max="14081" width="14" style="143" customWidth="1"/>
    <col min="14082" max="14331" width="9.140625" style="143"/>
    <col min="14332" max="14332" width="32.28515625" style="143" customWidth="1"/>
    <col min="14333" max="14333" width="12.7109375" style="143" customWidth="1"/>
    <col min="14334" max="14334" width="19.28515625" style="143" customWidth="1"/>
    <col min="14335" max="14335" width="13.140625" style="143" customWidth="1"/>
    <col min="14336" max="14336" width="21.7109375" style="143" customWidth="1"/>
    <col min="14337" max="14337" width="14" style="143" customWidth="1"/>
    <col min="14338" max="14587" width="9.140625" style="143"/>
    <col min="14588" max="14588" width="32.28515625" style="143" customWidth="1"/>
    <col min="14589" max="14589" width="12.7109375" style="143" customWidth="1"/>
    <col min="14590" max="14590" width="19.28515625" style="143" customWidth="1"/>
    <col min="14591" max="14591" width="13.140625" style="143" customWidth="1"/>
    <col min="14592" max="14592" width="21.7109375" style="143" customWidth="1"/>
    <col min="14593" max="14593" width="14" style="143" customWidth="1"/>
    <col min="14594" max="14843" width="9.140625" style="143"/>
    <col min="14844" max="14844" width="32.28515625" style="143" customWidth="1"/>
    <col min="14845" max="14845" width="12.7109375" style="143" customWidth="1"/>
    <col min="14846" max="14846" width="19.28515625" style="143" customWidth="1"/>
    <col min="14847" max="14847" width="13.140625" style="143" customWidth="1"/>
    <col min="14848" max="14848" width="21.7109375" style="143" customWidth="1"/>
    <col min="14849" max="14849" width="14" style="143" customWidth="1"/>
    <col min="14850" max="15099" width="9.140625" style="143"/>
    <col min="15100" max="15100" width="32.28515625" style="143" customWidth="1"/>
    <col min="15101" max="15101" width="12.7109375" style="143" customWidth="1"/>
    <col min="15102" max="15102" width="19.28515625" style="143" customWidth="1"/>
    <col min="15103" max="15103" width="13.140625" style="143" customWidth="1"/>
    <col min="15104" max="15104" width="21.7109375" style="143" customWidth="1"/>
    <col min="15105" max="15105" width="14" style="143" customWidth="1"/>
    <col min="15106" max="15355" width="9.140625" style="143"/>
    <col min="15356" max="15356" width="32.28515625" style="143" customWidth="1"/>
    <col min="15357" max="15357" width="12.7109375" style="143" customWidth="1"/>
    <col min="15358" max="15358" width="19.28515625" style="143" customWidth="1"/>
    <col min="15359" max="15359" width="13.140625" style="143" customWidth="1"/>
    <col min="15360" max="15360" width="21.7109375" style="143" customWidth="1"/>
    <col min="15361" max="15361" width="14" style="143" customWidth="1"/>
    <col min="15362" max="15611" width="9.140625" style="143"/>
    <col min="15612" max="15612" width="32.28515625" style="143" customWidth="1"/>
    <col min="15613" max="15613" width="12.7109375" style="143" customWidth="1"/>
    <col min="15614" max="15614" width="19.28515625" style="143" customWidth="1"/>
    <col min="15615" max="15615" width="13.140625" style="143" customWidth="1"/>
    <col min="15616" max="15616" width="21.7109375" style="143" customWidth="1"/>
    <col min="15617" max="15617" width="14" style="143" customWidth="1"/>
    <col min="15618" max="15867" width="9.140625" style="143"/>
    <col min="15868" max="15868" width="32.28515625" style="143" customWidth="1"/>
    <col min="15869" max="15869" width="12.7109375" style="143" customWidth="1"/>
    <col min="15870" max="15870" width="19.28515625" style="143" customWidth="1"/>
    <col min="15871" max="15871" width="13.140625" style="143" customWidth="1"/>
    <col min="15872" max="15872" width="21.7109375" style="143" customWidth="1"/>
    <col min="15873" max="15873" width="14" style="143" customWidth="1"/>
    <col min="15874" max="16123" width="9.140625" style="143"/>
    <col min="16124" max="16124" width="32.28515625" style="143" customWidth="1"/>
    <col min="16125" max="16125" width="12.7109375" style="143" customWidth="1"/>
    <col min="16126" max="16126" width="19.28515625" style="143" customWidth="1"/>
    <col min="16127" max="16127" width="13.140625" style="143" customWidth="1"/>
    <col min="16128" max="16128" width="21.7109375" style="143" customWidth="1"/>
    <col min="16129" max="16129" width="14" style="143" customWidth="1"/>
    <col min="16130" max="16384" width="9.140625" style="143"/>
  </cols>
  <sheetData>
    <row r="1" spans="1:4" ht="15.75" x14ac:dyDescent="0.25">
      <c r="A1" s="141"/>
      <c r="B1" s="142"/>
    </row>
    <row r="2" spans="1:4" ht="15.75" x14ac:dyDescent="0.25">
      <c r="A2" s="141"/>
      <c r="B2" s="142"/>
    </row>
    <row r="3" spans="1:4" ht="15.75" x14ac:dyDescent="0.25">
      <c r="A3" s="141"/>
      <c r="C3" s="142"/>
      <c r="D3" s="142"/>
    </row>
    <row r="4" spans="1:4" ht="15" x14ac:dyDescent="0.25">
      <c r="A4" s="213" t="s">
        <v>68</v>
      </c>
      <c r="B4" s="217"/>
      <c r="C4" s="217"/>
      <c r="D4" s="144"/>
    </row>
    <row r="5" spans="1:4" ht="15" x14ac:dyDescent="0.25">
      <c r="A5" s="213" t="s">
        <v>107</v>
      </c>
      <c r="B5" s="218"/>
      <c r="C5" s="218"/>
      <c r="D5" s="145"/>
    </row>
    <row r="6" spans="1:4" ht="15" x14ac:dyDescent="0.25">
      <c r="A6" s="146"/>
      <c r="B6" s="145"/>
      <c r="C6" s="145"/>
      <c r="D6" s="145"/>
    </row>
    <row r="7" spans="1:4" s="150" customFormat="1" ht="30" x14ac:dyDescent="0.25">
      <c r="A7" s="147"/>
      <c r="B7" s="148" t="s">
        <v>108</v>
      </c>
      <c r="C7" s="148" t="s">
        <v>109</v>
      </c>
      <c r="D7" s="149" t="s">
        <v>110</v>
      </c>
    </row>
    <row r="8" spans="1:4" s="150" customFormat="1" ht="15" x14ac:dyDescent="0.25">
      <c r="A8" s="151"/>
      <c r="B8" s="152"/>
      <c r="C8" s="152"/>
      <c r="D8" s="152"/>
    </row>
    <row r="9" spans="1:4" ht="15" customHeight="1" x14ac:dyDescent="0.25">
      <c r="A9" s="153" t="s">
        <v>111</v>
      </c>
      <c r="B9" s="154">
        <v>1126356</v>
      </c>
      <c r="C9" s="154">
        <v>186418</v>
      </c>
      <c r="D9" s="154">
        <f>SUM(B9:C9)</f>
        <v>1312774</v>
      </c>
    </row>
    <row r="10" spans="1:4" ht="14.25" x14ac:dyDescent="0.2">
      <c r="A10" s="152" t="s">
        <v>112</v>
      </c>
      <c r="B10" s="155">
        <v>0</v>
      </c>
      <c r="C10" s="155">
        <v>0</v>
      </c>
      <c r="D10" s="156">
        <f t="shared" ref="D10:D20" si="0">SUM(B10:C10)</f>
        <v>0</v>
      </c>
    </row>
    <row r="11" spans="1:4" ht="28.5" x14ac:dyDescent="0.2">
      <c r="A11" s="157" t="s">
        <v>113</v>
      </c>
      <c r="B11" s="155">
        <v>0</v>
      </c>
      <c r="C11" s="155">
        <v>54412</v>
      </c>
      <c r="D11" s="158">
        <f t="shared" si="0"/>
        <v>54412</v>
      </c>
    </row>
    <row r="12" spans="1:4" ht="14.25" x14ac:dyDescent="0.2">
      <c r="A12" s="152" t="s">
        <v>114</v>
      </c>
      <c r="B12" s="155">
        <v>0</v>
      </c>
      <c r="C12" s="155">
        <v>0</v>
      </c>
      <c r="D12" s="155">
        <f t="shared" si="0"/>
        <v>0</v>
      </c>
    </row>
    <row r="13" spans="1:4" ht="57" x14ac:dyDescent="0.2">
      <c r="A13" s="157" t="s">
        <v>115</v>
      </c>
      <c r="B13" s="155">
        <v>0</v>
      </c>
      <c r="C13" s="155">
        <v>0</v>
      </c>
      <c r="D13" s="155">
        <f t="shared" si="0"/>
        <v>0</v>
      </c>
    </row>
    <row r="14" spans="1:4" ht="15" customHeight="1" x14ac:dyDescent="0.25">
      <c r="A14" s="153" t="s">
        <v>116</v>
      </c>
      <c r="B14" s="159">
        <f>SUM(B9:B13)</f>
        <v>1126356</v>
      </c>
      <c r="C14" s="159">
        <f>SUM(C9:C13)</f>
        <v>240830</v>
      </c>
      <c r="D14" s="160">
        <f t="shared" si="0"/>
        <v>1367186</v>
      </c>
    </row>
    <row r="15" spans="1:4" ht="15" customHeight="1" x14ac:dyDescent="0.25">
      <c r="A15" s="153" t="s">
        <v>117</v>
      </c>
      <c r="B15" s="161">
        <v>1301658</v>
      </c>
      <c r="C15" s="161">
        <v>212931</v>
      </c>
      <c r="D15" s="161">
        <f t="shared" si="0"/>
        <v>1514589</v>
      </c>
    </row>
    <row r="16" spans="1:4" ht="14.25" x14ac:dyDescent="0.2">
      <c r="A16" s="152" t="s">
        <v>112</v>
      </c>
      <c r="B16" s="155">
        <v>0</v>
      </c>
      <c r="C16" s="155">
        <v>0</v>
      </c>
      <c r="D16" s="156">
        <f t="shared" si="0"/>
        <v>0</v>
      </c>
    </row>
    <row r="17" spans="1:5" ht="28.5" x14ac:dyDescent="0.2">
      <c r="A17" s="157" t="s">
        <v>113</v>
      </c>
      <c r="B17" s="155">
        <v>0</v>
      </c>
      <c r="C17" s="155">
        <v>62104</v>
      </c>
      <c r="D17" s="158">
        <f t="shared" si="0"/>
        <v>62104</v>
      </c>
    </row>
    <row r="18" spans="1:5" ht="14.25" x14ac:dyDescent="0.2">
      <c r="A18" s="152" t="s">
        <v>114</v>
      </c>
      <c r="B18" s="155">
        <v>0</v>
      </c>
      <c r="C18" s="155">
        <v>0</v>
      </c>
      <c r="D18" s="155">
        <f t="shared" si="0"/>
        <v>0</v>
      </c>
    </row>
    <row r="19" spans="1:5" ht="57" x14ac:dyDescent="0.2">
      <c r="A19" s="157" t="s">
        <v>115</v>
      </c>
      <c r="B19" s="155">
        <v>0</v>
      </c>
      <c r="C19" s="155">
        <v>0</v>
      </c>
      <c r="D19" s="155">
        <f t="shared" si="0"/>
        <v>0</v>
      </c>
    </row>
    <row r="20" spans="1:5" ht="15" x14ac:dyDescent="0.25">
      <c r="A20" s="153" t="s">
        <v>118</v>
      </c>
      <c r="B20" s="159">
        <f>SUM(B15:B19)</f>
        <v>1301658</v>
      </c>
      <c r="C20" s="159">
        <f>SUM(C15:C19)</f>
        <v>275035</v>
      </c>
      <c r="D20" s="160">
        <f t="shared" si="0"/>
        <v>1576693</v>
      </c>
    </row>
    <row r="21" spans="1:5" ht="15" x14ac:dyDescent="0.25">
      <c r="A21" s="162"/>
      <c r="B21" s="163"/>
      <c r="C21" s="163"/>
      <c r="D21" s="164"/>
    </row>
    <row r="22" spans="1:5" ht="15" x14ac:dyDescent="0.25">
      <c r="A22" s="162"/>
      <c r="B22" s="163"/>
      <c r="C22" s="163"/>
      <c r="D22" s="164"/>
    </row>
    <row r="23" spans="1:5" ht="15" x14ac:dyDescent="0.25">
      <c r="A23" s="165" t="s">
        <v>49</v>
      </c>
      <c r="B23" s="3"/>
      <c r="C23" s="166"/>
      <c r="D23" s="106" t="s">
        <v>50</v>
      </c>
    </row>
    <row r="24" spans="1:5" ht="14.25" x14ac:dyDescent="0.2">
      <c r="A24" s="165"/>
      <c r="B24" s="3"/>
      <c r="C24" s="145"/>
      <c r="D24" s="106"/>
    </row>
    <row r="25" spans="1:5" ht="15" x14ac:dyDescent="0.25">
      <c r="A25" s="165"/>
      <c r="B25" s="3"/>
      <c r="C25" s="166"/>
      <c r="D25" s="106"/>
    </row>
    <row r="26" spans="1:5" ht="15" x14ac:dyDescent="0.25">
      <c r="A26" s="165" t="s">
        <v>105</v>
      </c>
      <c r="B26" s="3"/>
      <c r="C26" s="166"/>
      <c r="D26" s="106" t="s">
        <v>106</v>
      </c>
    </row>
    <row r="27" spans="1:5" ht="14.25" x14ac:dyDescent="0.2">
      <c r="A27" s="167"/>
      <c r="B27" s="168"/>
      <c r="C27" s="168"/>
      <c r="D27" s="168"/>
    </row>
    <row r="28" spans="1:5" ht="14.25" x14ac:dyDescent="0.2">
      <c r="A28" s="85"/>
      <c r="B28" s="169"/>
      <c r="C28" s="145"/>
      <c r="D28" s="145"/>
    </row>
    <row r="29" spans="1:5" ht="14.25" x14ac:dyDescent="0.2">
      <c r="A29" s="85"/>
      <c r="B29" s="85"/>
      <c r="C29" s="145"/>
      <c r="D29" s="145"/>
    </row>
    <row r="30" spans="1:5" x14ac:dyDescent="0.2">
      <c r="A30"/>
      <c r="B30" s="170"/>
      <c r="E30" s="171"/>
    </row>
    <row r="31" spans="1:5" x14ac:dyDescent="0.2">
      <c r="A31"/>
      <c r="B31"/>
    </row>
    <row r="32" spans="1:5" x14ac:dyDescent="0.2">
      <c r="A32" s="172"/>
      <c r="B32" s="172"/>
      <c r="C32" s="173"/>
      <c r="D32" s="173"/>
    </row>
    <row r="33" spans="1:2" x14ac:dyDescent="0.2">
      <c r="A33"/>
      <c r="B33"/>
    </row>
    <row r="34" spans="1:2" x14ac:dyDescent="0.2">
      <c r="A34" s="174"/>
      <c r="B34" s="174"/>
    </row>
    <row r="35" spans="1:2" x14ac:dyDescent="0.2">
      <c r="A35" s="150"/>
    </row>
  </sheetData>
  <mergeCells count="2">
    <mergeCell ref="A4:C4"/>
    <mergeCell ref="A5:C5"/>
  </mergeCells>
  <pageMargins left="0.7" right="0.7" top="0.75" bottom="0.75" header="0.3" footer="0.3"/>
  <pageSetup paperSize="9" scale="90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5"/>
  <sheetViews>
    <sheetView tabSelected="1" workbookViewId="0">
      <selection activeCell="A7" sqref="A7:C7"/>
    </sheetView>
  </sheetViews>
  <sheetFormatPr defaultRowHeight="12.75" x14ac:dyDescent="0.2"/>
  <cols>
    <col min="1" max="1" width="41.140625" customWidth="1"/>
    <col min="2" max="2" width="28.85546875" customWidth="1"/>
    <col min="3" max="3" width="26.42578125" customWidth="1"/>
  </cols>
  <sheetData>
    <row r="1" spans="1:3" ht="15.75" x14ac:dyDescent="0.2">
      <c r="A1" s="181"/>
      <c r="B1" s="181"/>
      <c r="C1" s="182"/>
    </row>
    <row r="2" spans="1:3" ht="15.75" x14ac:dyDescent="0.2">
      <c r="A2" s="181"/>
      <c r="B2" s="181"/>
      <c r="C2" s="183"/>
    </row>
    <row r="3" spans="1:3" ht="15" x14ac:dyDescent="0.2">
      <c r="A3" s="219" t="s">
        <v>119</v>
      </c>
      <c r="B3" s="219"/>
      <c r="C3" s="219"/>
    </row>
    <row r="4" spans="1:3" ht="15" x14ac:dyDescent="0.2">
      <c r="A4" s="219" t="s">
        <v>120</v>
      </c>
      <c r="B4" s="219"/>
      <c r="C4" s="219"/>
    </row>
    <row r="5" spans="1:3" ht="15" x14ac:dyDescent="0.2">
      <c r="A5" s="219" t="s">
        <v>208</v>
      </c>
      <c r="B5" s="220"/>
      <c r="C5" s="220"/>
    </row>
    <row r="6" spans="1:3" ht="15" x14ac:dyDescent="0.2">
      <c r="A6" s="219" t="s">
        <v>121</v>
      </c>
      <c r="B6" s="220"/>
      <c r="C6" s="220"/>
    </row>
    <row r="7" spans="1:3" ht="15" x14ac:dyDescent="0.2">
      <c r="A7" s="219" t="s">
        <v>122</v>
      </c>
      <c r="B7" s="220"/>
      <c r="C7" s="220"/>
    </row>
    <row r="8" spans="1:3" ht="15" thickBot="1" x14ac:dyDescent="0.25">
      <c r="A8" s="198"/>
      <c r="B8" s="198"/>
      <c r="C8" s="199"/>
    </row>
    <row r="9" spans="1:3" ht="99.75" customHeight="1" x14ac:dyDescent="0.2">
      <c r="A9" s="184" t="s">
        <v>123</v>
      </c>
      <c r="B9" s="185" t="s">
        <v>124</v>
      </c>
      <c r="C9" s="185" t="s">
        <v>125</v>
      </c>
    </row>
    <row r="10" spans="1:3" ht="51.75" customHeight="1" x14ac:dyDescent="0.2">
      <c r="A10" s="186" t="s">
        <v>126</v>
      </c>
      <c r="B10" s="187" t="s">
        <v>127</v>
      </c>
      <c r="C10" s="188">
        <v>0.13300000000000001</v>
      </c>
    </row>
    <row r="11" spans="1:3" ht="55.5" customHeight="1" x14ac:dyDescent="0.2">
      <c r="A11" s="186" t="s">
        <v>128</v>
      </c>
      <c r="B11" s="187" t="s">
        <v>129</v>
      </c>
      <c r="C11" s="188">
        <v>3.2000000000000001E-2</v>
      </c>
    </row>
    <row r="12" spans="1:3" ht="71.25" customHeight="1" x14ac:dyDescent="0.2">
      <c r="A12" s="186" t="s">
        <v>130</v>
      </c>
      <c r="B12" s="187" t="s">
        <v>131</v>
      </c>
      <c r="C12" s="188">
        <v>8.9999999999999993E-3</v>
      </c>
    </row>
    <row r="13" spans="1:3" ht="87.75" customHeight="1" x14ac:dyDescent="0.2">
      <c r="A13" s="186" t="s">
        <v>132</v>
      </c>
      <c r="B13" s="187" t="s">
        <v>129</v>
      </c>
      <c r="C13" s="188">
        <v>0</v>
      </c>
    </row>
    <row r="14" spans="1:3" ht="14.25" x14ac:dyDescent="0.2">
      <c r="A14" s="189" t="s">
        <v>133</v>
      </c>
      <c r="B14" s="187" t="s">
        <v>134</v>
      </c>
      <c r="C14" s="188">
        <v>0.20100000000000001</v>
      </c>
    </row>
    <row r="15" spans="1:3" ht="14.25" x14ac:dyDescent="0.2">
      <c r="A15" s="189" t="s">
        <v>135</v>
      </c>
      <c r="B15" s="187" t="s">
        <v>136</v>
      </c>
      <c r="C15" s="188">
        <v>0.18</v>
      </c>
    </row>
    <row r="16" spans="1:3" ht="14.25" x14ac:dyDescent="0.2">
      <c r="A16" s="189" t="s">
        <v>137</v>
      </c>
      <c r="B16" s="187" t="s">
        <v>138</v>
      </c>
      <c r="C16" s="188">
        <v>0.12</v>
      </c>
    </row>
    <row r="17" spans="1:3" ht="14.25" x14ac:dyDescent="0.2">
      <c r="A17" s="189" t="s">
        <v>139</v>
      </c>
      <c r="B17" s="187" t="s">
        <v>140</v>
      </c>
      <c r="C17" s="188">
        <v>0.56200000000000006</v>
      </c>
    </row>
    <row r="18" spans="1:3" ht="68.25" customHeight="1" x14ac:dyDescent="0.2">
      <c r="A18" s="190" t="s">
        <v>141</v>
      </c>
      <c r="B18" s="191" t="s">
        <v>127</v>
      </c>
      <c r="C18" s="192">
        <v>1.84E-2</v>
      </c>
    </row>
    <row r="19" spans="1:3" ht="67.5" customHeight="1" x14ac:dyDescent="0.2">
      <c r="A19" s="190" t="s">
        <v>142</v>
      </c>
      <c r="B19" s="191" t="s">
        <v>127</v>
      </c>
      <c r="C19" s="192">
        <v>1.77E-2</v>
      </c>
    </row>
    <row r="20" spans="1:3" ht="54.75" customHeight="1" x14ac:dyDescent="0.2">
      <c r="A20" s="186" t="s">
        <v>143</v>
      </c>
      <c r="B20" s="188" t="s">
        <v>144</v>
      </c>
      <c r="C20" s="200">
        <v>0.20100000000000001</v>
      </c>
    </row>
    <row r="21" spans="1:3" ht="14.25" x14ac:dyDescent="0.2">
      <c r="A21" s="85"/>
      <c r="B21" s="85"/>
      <c r="C21" s="85"/>
    </row>
    <row r="22" spans="1:3" ht="14.25" x14ac:dyDescent="0.2">
      <c r="A22" s="85"/>
      <c r="B22" s="85"/>
      <c r="C22" s="85"/>
    </row>
    <row r="23" spans="1:3" ht="14.25" x14ac:dyDescent="0.2">
      <c r="A23" s="85" t="s">
        <v>49</v>
      </c>
      <c r="B23" s="201"/>
      <c r="C23" s="201" t="s">
        <v>50</v>
      </c>
    </row>
    <row r="24" spans="1:3" ht="14.25" x14ac:dyDescent="0.2">
      <c r="A24" s="85"/>
      <c r="B24" s="85"/>
      <c r="C24" s="85"/>
    </row>
    <row r="25" spans="1:3" ht="14.25" x14ac:dyDescent="0.2">
      <c r="A25" s="85" t="s">
        <v>105</v>
      </c>
      <c r="B25" s="201"/>
      <c r="C25" s="201" t="s">
        <v>106</v>
      </c>
    </row>
  </sheetData>
  <mergeCells count="5">
    <mergeCell ref="A3:C3"/>
    <mergeCell ref="A4:C4"/>
    <mergeCell ref="A5:C5"/>
    <mergeCell ref="A6:C6"/>
    <mergeCell ref="A7:C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0"/>
  <sheetViews>
    <sheetView workbookViewId="0">
      <selection activeCell="A43" sqref="A43"/>
    </sheetView>
  </sheetViews>
  <sheetFormatPr defaultRowHeight="12.75" x14ac:dyDescent="0.2"/>
  <cols>
    <col min="1" max="1" width="107.85546875" customWidth="1"/>
  </cols>
  <sheetData>
    <row r="1" spans="1:1" ht="14.25" x14ac:dyDescent="0.2">
      <c r="A1" s="201" t="s">
        <v>145</v>
      </c>
    </row>
    <row r="2" spans="1:1" ht="15.75" x14ac:dyDescent="0.2">
      <c r="A2" s="193" t="s">
        <v>146</v>
      </c>
    </row>
    <row r="3" spans="1:1" ht="15.75" x14ac:dyDescent="0.2">
      <c r="A3" s="193" t="s">
        <v>147</v>
      </c>
    </row>
    <row r="4" spans="1:1" ht="15.75" x14ac:dyDescent="0.2">
      <c r="A4" s="193" t="s">
        <v>148</v>
      </c>
    </row>
    <row r="5" spans="1:1" ht="15.75" x14ac:dyDescent="0.2">
      <c r="A5" s="193" t="s">
        <v>149</v>
      </c>
    </row>
    <row r="6" spans="1:1" ht="15" x14ac:dyDescent="0.2">
      <c r="A6" s="202"/>
    </row>
    <row r="7" spans="1:1" ht="28.5" x14ac:dyDescent="0.2">
      <c r="A7" s="203" t="s">
        <v>150</v>
      </c>
    </row>
    <row r="8" spans="1:1" ht="14.25" x14ac:dyDescent="0.2">
      <c r="A8" s="203" t="s">
        <v>151</v>
      </c>
    </row>
    <row r="9" spans="1:1" ht="28.5" x14ac:dyDescent="0.2">
      <c r="A9" s="203" t="s">
        <v>152</v>
      </c>
    </row>
    <row r="10" spans="1:1" ht="28.5" x14ac:dyDescent="0.2">
      <c r="A10" s="203" t="s">
        <v>153</v>
      </c>
    </row>
    <row r="11" spans="1:1" ht="14.25" x14ac:dyDescent="0.2">
      <c r="A11" s="203" t="s">
        <v>154</v>
      </c>
    </row>
    <row r="12" spans="1:1" ht="14.25" x14ac:dyDescent="0.2">
      <c r="A12" s="203" t="s">
        <v>155</v>
      </c>
    </row>
    <row r="13" spans="1:1" ht="42.75" x14ac:dyDescent="0.2">
      <c r="A13" s="203" t="s">
        <v>156</v>
      </c>
    </row>
    <row r="14" spans="1:1" ht="14.25" x14ac:dyDescent="0.2">
      <c r="A14" s="203" t="s">
        <v>199</v>
      </c>
    </row>
    <row r="15" spans="1:1" ht="14.25" x14ac:dyDescent="0.2">
      <c r="A15" s="203" t="s">
        <v>200</v>
      </c>
    </row>
    <row r="16" spans="1:1" ht="14.25" x14ac:dyDescent="0.2">
      <c r="A16" s="203" t="s">
        <v>201</v>
      </c>
    </row>
    <row r="17" spans="1:1" ht="28.5" x14ac:dyDescent="0.2">
      <c r="A17" s="203" t="s">
        <v>202</v>
      </c>
    </row>
    <row r="18" spans="1:1" ht="29.25" x14ac:dyDescent="0.2">
      <c r="A18" s="203" t="s">
        <v>203</v>
      </c>
    </row>
    <row r="19" spans="1:1" ht="29.25" x14ac:dyDescent="0.2">
      <c r="A19" s="203" t="s">
        <v>204</v>
      </c>
    </row>
    <row r="20" spans="1:1" ht="28.5" x14ac:dyDescent="0.2">
      <c r="A20" s="203" t="s">
        <v>157</v>
      </c>
    </row>
    <row r="21" spans="1:1" ht="28.5" x14ac:dyDescent="0.2">
      <c r="A21" s="203" t="s">
        <v>158</v>
      </c>
    </row>
    <row r="22" spans="1:1" ht="28.5" x14ac:dyDescent="0.2">
      <c r="A22" s="203" t="s">
        <v>159</v>
      </c>
    </row>
    <row r="23" spans="1:1" ht="28.5" x14ac:dyDescent="0.2">
      <c r="A23" s="203" t="s">
        <v>160</v>
      </c>
    </row>
    <row r="24" spans="1:1" ht="28.5" x14ac:dyDescent="0.2">
      <c r="A24" s="203" t="s">
        <v>161</v>
      </c>
    </row>
    <row r="25" spans="1:1" ht="28.5" x14ac:dyDescent="0.2">
      <c r="A25" s="203" t="s">
        <v>162</v>
      </c>
    </row>
    <row r="26" spans="1:1" ht="14.25" x14ac:dyDescent="0.2">
      <c r="A26" s="203" t="s">
        <v>163</v>
      </c>
    </row>
    <row r="27" spans="1:1" ht="14.25" x14ac:dyDescent="0.2">
      <c r="A27" s="203" t="s">
        <v>164</v>
      </c>
    </row>
    <row r="28" spans="1:1" ht="14.25" x14ac:dyDescent="0.2">
      <c r="A28" s="203" t="s">
        <v>165</v>
      </c>
    </row>
    <row r="29" spans="1:1" ht="14.25" x14ac:dyDescent="0.2">
      <c r="A29" s="203" t="s">
        <v>166</v>
      </c>
    </row>
    <row r="30" spans="1:1" ht="28.5" x14ac:dyDescent="0.2">
      <c r="A30" s="203" t="s">
        <v>167</v>
      </c>
    </row>
    <row r="31" spans="1:1" ht="28.5" x14ac:dyDescent="0.2">
      <c r="A31" s="203" t="s">
        <v>168</v>
      </c>
    </row>
    <row r="32" spans="1:1" ht="28.5" x14ac:dyDescent="0.2">
      <c r="A32" s="203" t="s">
        <v>169</v>
      </c>
    </row>
    <row r="33" spans="1:1" ht="42.75" x14ac:dyDescent="0.2">
      <c r="A33" s="203" t="s">
        <v>170</v>
      </c>
    </row>
    <row r="34" spans="1:1" ht="42.75" x14ac:dyDescent="0.2">
      <c r="A34" s="203" t="s">
        <v>171</v>
      </c>
    </row>
    <row r="35" spans="1:1" ht="14.25" x14ac:dyDescent="0.2">
      <c r="A35" s="203" t="s">
        <v>172</v>
      </c>
    </row>
    <row r="36" spans="1:1" ht="15" x14ac:dyDescent="0.2">
      <c r="A36" s="202"/>
    </row>
    <row r="37" spans="1:1" ht="15" x14ac:dyDescent="0.2">
      <c r="A37" s="202"/>
    </row>
    <row r="38" spans="1:1" ht="14.25" x14ac:dyDescent="0.2">
      <c r="A38" s="85" t="s">
        <v>205</v>
      </c>
    </row>
    <row r="39" spans="1:1" ht="15" x14ac:dyDescent="0.2">
      <c r="A39" s="202"/>
    </row>
    <row r="40" spans="1:1" ht="14.25" x14ac:dyDescent="0.2">
      <c r="A40" s="85" t="s">
        <v>198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8" workbookViewId="0">
      <selection activeCell="A33" sqref="A33"/>
    </sheetView>
  </sheetViews>
  <sheetFormatPr defaultRowHeight="12.75" x14ac:dyDescent="0.2"/>
  <cols>
    <col min="1" max="1" width="40.140625" customWidth="1"/>
    <col min="2" max="2" width="42.85546875" customWidth="1"/>
    <col min="3" max="3" width="33" customWidth="1"/>
    <col min="4" max="4" width="22.42578125" customWidth="1"/>
    <col min="5" max="5" width="22" customWidth="1"/>
  </cols>
  <sheetData>
    <row r="1" spans="1:3" ht="14.25" x14ac:dyDescent="0.2">
      <c r="C1" s="85" t="s">
        <v>173</v>
      </c>
    </row>
    <row r="2" spans="1:3" ht="14.25" x14ac:dyDescent="0.2">
      <c r="C2" s="85" t="s">
        <v>174</v>
      </c>
    </row>
    <row r="3" spans="1:3" ht="14.25" x14ac:dyDescent="0.2">
      <c r="C3" s="85" t="s">
        <v>175</v>
      </c>
    </row>
    <row r="4" spans="1:3" ht="14.25" x14ac:dyDescent="0.2">
      <c r="C4" s="85" t="s">
        <v>176</v>
      </c>
    </row>
    <row r="5" spans="1:3" ht="14.25" x14ac:dyDescent="0.2">
      <c r="C5" s="85" t="s">
        <v>177</v>
      </c>
    </row>
    <row r="7" spans="1:3" ht="14.25" x14ac:dyDescent="0.2">
      <c r="B7" s="204" t="s">
        <v>178</v>
      </c>
    </row>
    <row r="8" spans="1:3" ht="14.25" x14ac:dyDescent="0.2">
      <c r="B8" s="204" t="s">
        <v>179</v>
      </c>
    </row>
    <row r="9" spans="1:3" ht="14.25" x14ac:dyDescent="0.2">
      <c r="B9" s="204" t="s">
        <v>180</v>
      </c>
    </row>
    <row r="10" spans="1:3" ht="14.25" x14ac:dyDescent="0.2">
      <c r="B10" s="204" t="s">
        <v>181</v>
      </c>
    </row>
    <row r="12" spans="1:3" ht="12.75" customHeight="1" x14ac:dyDescent="0.2">
      <c r="A12" s="221" t="s">
        <v>182</v>
      </c>
      <c r="B12" s="221"/>
      <c r="C12" s="221"/>
    </row>
    <row r="13" spans="1:3" ht="14.25" x14ac:dyDescent="0.2">
      <c r="A13" s="221" t="s">
        <v>147</v>
      </c>
      <c r="B13" s="221"/>
      <c r="C13" s="221"/>
    </row>
    <row r="14" spans="1:3" ht="20.25" customHeight="1" x14ac:dyDescent="0.2">
      <c r="A14" s="231" t="s">
        <v>183</v>
      </c>
      <c r="B14" s="231"/>
      <c r="C14" s="85"/>
    </row>
    <row r="15" spans="1:3" ht="18" customHeight="1" x14ac:dyDescent="0.2">
      <c r="A15" s="231" t="s">
        <v>184</v>
      </c>
      <c r="B15" s="231"/>
      <c r="C15" s="85"/>
    </row>
    <row r="16" spans="1:3" ht="20.25" customHeight="1" x14ac:dyDescent="0.2">
      <c r="A16" s="232" t="s">
        <v>185</v>
      </c>
      <c r="B16" s="232"/>
      <c r="C16" s="85"/>
    </row>
    <row r="17" spans="1:5" ht="13.5" thickBot="1" x14ac:dyDescent="0.25"/>
    <row r="18" spans="1:5" ht="30" customHeight="1" thickBot="1" x14ac:dyDescent="0.25">
      <c r="A18" s="222" t="s">
        <v>186</v>
      </c>
      <c r="B18" s="223"/>
      <c r="C18" s="224"/>
      <c r="D18" s="225" t="s">
        <v>187</v>
      </c>
      <c r="E18" s="225" t="s">
        <v>188</v>
      </c>
    </row>
    <row r="19" spans="1:5" ht="28.5" x14ac:dyDescent="0.2">
      <c r="A19" s="228" t="s">
        <v>189</v>
      </c>
      <c r="B19" s="205" t="s">
        <v>190</v>
      </c>
      <c r="C19" s="205" t="s">
        <v>194</v>
      </c>
      <c r="D19" s="226"/>
      <c r="E19" s="226"/>
    </row>
    <row r="20" spans="1:5" ht="57" x14ac:dyDescent="0.2">
      <c r="A20" s="229"/>
      <c r="B20" s="205" t="s">
        <v>191</v>
      </c>
      <c r="C20" s="205" t="s">
        <v>195</v>
      </c>
      <c r="D20" s="226"/>
      <c r="E20" s="226"/>
    </row>
    <row r="21" spans="1:5" ht="14.25" x14ac:dyDescent="0.2">
      <c r="A21" s="229"/>
      <c r="B21" s="205" t="s">
        <v>192</v>
      </c>
      <c r="C21" s="195"/>
      <c r="D21" s="226"/>
      <c r="E21" s="226"/>
    </row>
    <row r="22" spans="1:5" ht="43.5" thickBot="1" x14ac:dyDescent="0.25">
      <c r="A22" s="230"/>
      <c r="B22" s="206" t="s">
        <v>193</v>
      </c>
      <c r="C22" s="196"/>
      <c r="D22" s="227"/>
      <c r="E22" s="227"/>
    </row>
    <row r="23" spans="1:5" ht="15.75" thickBot="1" x14ac:dyDescent="0.25">
      <c r="A23" s="207">
        <v>1</v>
      </c>
      <c r="B23" s="206">
        <v>2</v>
      </c>
      <c r="C23" s="206">
        <v>3</v>
      </c>
      <c r="D23" s="194">
        <v>4</v>
      </c>
      <c r="E23" s="194">
        <v>5</v>
      </c>
    </row>
    <row r="24" spans="1:5" ht="29.25" thickBot="1" x14ac:dyDescent="0.25">
      <c r="A24" s="207" t="s">
        <v>196</v>
      </c>
      <c r="B24" s="206" t="s">
        <v>197</v>
      </c>
      <c r="C24" s="208">
        <v>0.97965999999999998</v>
      </c>
      <c r="D24" s="194" t="s">
        <v>60</v>
      </c>
      <c r="E24" s="194" t="s">
        <v>60</v>
      </c>
    </row>
    <row r="28" spans="1:5" ht="14.25" x14ac:dyDescent="0.2">
      <c r="A28" s="85" t="s">
        <v>206</v>
      </c>
      <c r="B28" s="85"/>
      <c r="C28" s="85"/>
    </row>
    <row r="29" spans="1:5" ht="14.25" x14ac:dyDescent="0.2">
      <c r="A29" s="85"/>
      <c r="B29" s="85"/>
      <c r="C29" s="85"/>
    </row>
    <row r="30" spans="1:5" ht="14.25" x14ac:dyDescent="0.2">
      <c r="A30" s="85" t="s">
        <v>207</v>
      </c>
      <c r="B30" s="85"/>
      <c r="C30" s="85"/>
    </row>
    <row r="31" spans="1:5" x14ac:dyDescent="0.2">
      <c r="A31" s="197"/>
      <c r="B31" s="197"/>
      <c r="C31" s="197"/>
    </row>
  </sheetData>
  <mergeCells count="9">
    <mergeCell ref="A12:C12"/>
    <mergeCell ref="A13:C13"/>
    <mergeCell ref="A18:C18"/>
    <mergeCell ref="D18:D22"/>
    <mergeCell ref="E18:E22"/>
    <mergeCell ref="A19:A22"/>
    <mergeCell ref="A15:B15"/>
    <mergeCell ref="A14:B14"/>
    <mergeCell ref="A16:B16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1</vt:i4>
      </vt:variant>
    </vt:vector>
  </HeadingPairs>
  <TitlesOfParts>
    <vt:vector size="8" baseType="lpstr">
      <vt:lpstr>офп</vt:lpstr>
      <vt:lpstr>осп</vt:lpstr>
      <vt:lpstr>ОДДС</vt:lpstr>
      <vt:lpstr>капитал</vt:lpstr>
      <vt:lpstr>Экономические нормативы</vt:lpstr>
      <vt:lpstr>Примечание 1</vt:lpstr>
      <vt:lpstr>Приложение 2</vt:lpstr>
      <vt:lpstr>осп!Область_печати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Alina Kanybekova</dc:creator>
  <cp:lastModifiedBy>Мукашова Айжамал Эсенкадыровна</cp:lastModifiedBy>
  <cp:lastPrinted>2019-07-05T09:20:41Z</cp:lastPrinted>
  <dcterms:created xsi:type="dcterms:W3CDTF">1996-10-08T23:32:33Z</dcterms:created>
  <dcterms:modified xsi:type="dcterms:W3CDTF">2019-08-16T11:28:11Z</dcterms:modified>
</cp:coreProperties>
</file>