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<sst xmlns="http://schemas.openxmlformats.org/spreadsheetml/2006/main" count="143" uniqueCount="108">
  <si>
    <t>Илебаев Н.Э.</t>
  </si>
  <si>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</si>
  <si>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</si>
  <si>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</si>
  <si>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</si>
  <si>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</si>
  <si>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</si>
  <si>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</si>
  <si>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</si>
  <si>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</si>
  <si>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</si>
  <si>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</si>
  <si>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</si>
  <si>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</si>
  <si>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</si>
  <si>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</si>
  <si>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</si>
  <si>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</si>
  <si>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</si>
  <si>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</si>
  <si>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</si>
  <si>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Бардык милдеттенмелер жана капитал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</si>
  <si>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</si>
  <si>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</si>
  <si>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</si>
  <si>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</si>
  <si>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</si>
  <si>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</si>
  <si>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</si>
  <si>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</si>
  <si>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</si>
  <si>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</si>
  <si>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</si>
  <si>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</si>
  <si>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</si>
  <si>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</si>
  <si>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</si>
  <si>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</si>
  <si>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</si>
  <si>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</si>
  <si>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</si>
  <si>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</si>
  <si>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</si>
  <si>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</si>
  <si>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</si>
  <si>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</si>
  <si>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</si>
  <si>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</si>
  <si>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</si>
  <si>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</si>
  <si>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</si>
  <si>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</si>
  <si>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</si>
  <si>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</si>
  <si>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</si>
  <si>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</si>
  <si>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</si>
  <si>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</si>
  <si>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</si>
  <si>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</si>
  <si>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</si>
  <si>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</si>
  <si>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</si>
  <si>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Кошумча төлөнгөн капитал                миң сом</t>
  </si>
  <si>
    <t>Бөлүштүрүлбөгөн пайда      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</si>
  <si>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</si>
  <si>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</si>
  <si>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</si>
  <si>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</si>
  <si>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</si>
  <si>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</si>
  <si>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</si>
  <si>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</si>
  <si>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</si>
  <si>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</si>
  <si>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</si>
  <si>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</si>
  <si>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</si>
  <si>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</si>
  <si>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</si>
  <si>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</si>
  <si>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</si>
  <si>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</si>
  <si>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</si>
  <si>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Резервтер</t>
  </si>
  <si>
    <t>Капитал жыйынтыгы</t>
  </si>
  <si>
    <t>март 2016 г.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</si>
  <si>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</si>
  <si>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</si>
  <si>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Убытки (восстановление убытков) от обесценения по прочим операциям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</si>
  <si>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</si>
  <si>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</si>
  <si>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</si>
  <si>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</si>
  <si>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</si>
  <si>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</si>
  <si>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насыялык мекемелердеги акча каржаттары</t>
  </si>
  <si>
    <t>I - квартал  2016г.</t>
  </si>
  <si>
    <t>2016-жылдын 31-мартка</t>
  </si>
  <si>
    <t xml:space="preserve">ОАО "КЫРГЫЗСТАН Коммерциялык банктын" 2017-жылдын 31-мартка карата финансылык абал жөнүндө отчет  </t>
  </si>
  <si>
    <t>март 2017 г.</t>
  </si>
  <si>
    <t>ОАО "КЫРГЫЗСТАН Коммерциялык банктын" 2017-жылдын 31-мартка карата  жалпы киреше отчету</t>
  </si>
  <si>
    <t>I - квартал  2017г.</t>
  </si>
  <si>
    <t>2017-жылдын 31-мартка карата акча каражаттарынын жылышы жөнүндө отчет</t>
  </si>
  <si>
    <t>2017-жылдын 31-мартка карата капиталдын өзгөрүшү жөнүндө отчет</t>
  </si>
  <si>
    <t xml:space="preserve">2015-жылдын 31-декабрга </t>
  </si>
  <si>
    <t>2016-жылдын 31-декабрга</t>
  </si>
  <si>
    <t>2017-жылдын 31-мартка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</si>
</sst>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wrapText="1"/>
      <protection/>
    </xf>
    <xf numFmtId="49" fontId="8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/>
      <protection/>
    </xf>
    <xf numFmtId="14" fontId="8" fillId="0" borderId="10" xfId="41" applyNumberFormat="1" applyFont="1" applyFill="1" applyBorder="1" applyAlignment="1">
      <alignment horizontal="center"/>
      <protection/>
    </xf>
    <xf numFmtId="0" fontId="8" fillId="0" borderId="0" xfId="40" applyFont="1" applyFill="1" applyBorder="1">
      <alignment/>
      <protection/>
    </xf>
    <xf numFmtId="0" fontId="7" fillId="0" borderId="0" xfId="42" applyFont="1" applyFill="1" applyBorder="1" applyAlignment="1">
      <alignment/>
      <protection/>
    </xf>
    <xf numFmtId="0" fontId="7" fillId="0" borderId="0" xfId="42" applyFont="1" applyFill="1" applyBorder="1" applyAlignment="1">
      <alignment wrapText="1"/>
      <protection/>
    </xf>
    <xf numFmtId="49" fontId="7" fillId="0" borderId="0" xfId="4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1" applyFont="1" applyFill="1" applyBorder="1" applyAlignment="1">
      <alignment wrapText="1"/>
      <protection/>
    </xf>
    <xf numFmtId="14" fontId="8" fillId="0" borderId="0" xfId="41" applyNumberFormat="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2" applyNumberFormat="1" applyFont="1" applyFill="1" applyBorder="1" applyAlignment="1">
      <alignment horizontal="right"/>
      <protection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41" applyFont="1" applyFill="1" applyBorder="1" applyAlignment="1">
      <alignment/>
      <protection/>
    </xf>
    <xf numFmtId="180" fontId="10" fillId="0" borderId="0" xfId="69" applyNumberFormat="1" applyFont="1" applyFill="1" applyBorder="1" applyAlignment="1">
      <alignment/>
    </xf>
    <xf numFmtId="180" fontId="52" fillId="0" borderId="0" xfId="42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40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left" wrapText="1"/>
      <protection/>
    </xf>
    <xf numFmtId="0" fontId="7" fillId="0" borderId="0" xfId="41" applyFont="1" applyFill="1" applyBorder="1" applyAlignment="1">
      <alignment horizontal="left"/>
      <protection/>
    </xf>
    <xf numFmtId="0" fontId="8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0" fontId="7" fillId="0" borderId="0" xfId="42" applyFont="1" applyFill="1" applyBorder="1" applyAlignment="1">
      <alignment vertical="center" wrapText="1"/>
      <protection/>
    </xf>
    <xf numFmtId="180" fontId="7" fillId="0" borderId="0" xfId="42" applyNumberFormat="1" applyFont="1" applyFill="1" applyBorder="1" applyAlignment="1">
      <alignment horizontal="right"/>
      <protection/>
    </xf>
    <xf numFmtId="180" fontId="52" fillId="0" borderId="0" xfId="0" applyNumberFormat="1" applyFont="1" applyFill="1" applyBorder="1" applyAlignment="1">
      <alignment/>
    </xf>
    <xf numFmtId="49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3" fillId="0" borderId="11" xfId="35" applyFont="1" applyBorder="1" applyAlignment="1">
      <alignment vertical="top"/>
      <protection/>
    </xf>
    <xf numFmtId="0" fontId="15" fillId="0" borderId="11" xfId="35" applyFont="1" applyBorder="1" applyAlignment="1">
      <alignment horizontal="left" vertical="top"/>
      <protection/>
    </xf>
    <xf numFmtId="180" fontId="15" fillId="0" borderId="11" xfId="35" applyNumberFormat="1" applyFont="1" applyFill="1" applyBorder="1" applyAlignment="1">
      <alignment/>
      <protection/>
    </xf>
    <xf numFmtId="180" fontId="15" fillId="0" borderId="12" xfId="35" applyNumberFormat="1" applyFont="1" applyFill="1" applyBorder="1" applyAlignment="1">
      <alignment/>
      <protection/>
    </xf>
    <xf numFmtId="0" fontId="13" fillId="0" borderId="11" xfId="35" applyFont="1" applyBorder="1" applyAlignment="1">
      <alignment horizontal="left" vertical="top"/>
      <protection/>
    </xf>
    <xf numFmtId="180" fontId="15" fillId="0" borderId="13" xfId="35" applyNumberFormat="1" applyFont="1" applyFill="1" applyBorder="1" applyAlignment="1">
      <alignment/>
      <protection/>
    </xf>
    <xf numFmtId="180" fontId="15" fillId="0" borderId="14" xfId="35" applyNumberFormat="1" applyFont="1" applyFill="1" applyBorder="1" applyAlignment="1">
      <alignment/>
      <protection/>
    </xf>
    <xf numFmtId="0" fontId="15" fillId="0" borderId="11" xfId="35" applyFont="1" applyBorder="1" applyAlignment="1">
      <alignment vertical="top"/>
      <protection/>
    </xf>
    <xf numFmtId="180" fontId="15" fillId="0" borderId="14" xfId="35" applyNumberFormat="1" applyFont="1" applyFill="1" applyBorder="1" applyAlignment="1">
      <alignment horizontal="right"/>
      <protection/>
    </xf>
    <xf numFmtId="0" fontId="15" fillId="0" borderId="11" xfId="35" applyFont="1" applyBorder="1" applyAlignment="1">
      <alignment vertical="top" wrapText="1"/>
      <protection/>
    </xf>
    <xf numFmtId="180" fontId="13" fillId="0" borderId="11" xfId="35" applyNumberFormat="1" applyFont="1" applyFill="1" applyBorder="1" applyAlignment="1">
      <alignment horizontal="right"/>
      <protection/>
    </xf>
    <xf numFmtId="0" fontId="13" fillId="0" borderId="11" xfId="35" applyFont="1" applyBorder="1" applyAlignment="1">
      <alignment/>
      <protection/>
    </xf>
    <xf numFmtId="0" fontId="14" fillId="0" borderId="11" xfId="0" applyFont="1" applyBorder="1" applyAlignment="1">
      <alignment horizontal="center" wrapText="1"/>
    </xf>
    <xf numFmtId="182" fontId="14" fillId="0" borderId="11" xfId="0" applyNumberFormat="1" applyFont="1" applyBorder="1" applyAlignment="1">
      <alignment horizontal="center" wrapText="1"/>
    </xf>
    <xf numFmtId="0" fontId="15" fillId="0" borderId="11" xfId="35" applyFont="1" applyBorder="1" applyAlignment="1">
      <alignment horizontal="left" wrapText="1"/>
      <protection/>
    </xf>
    <xf numFmtId="0" fontId="15" fillId="0" borderId="13" xfId="35" applyFont="1" applyBorder="1" applyAlignment="1">
      <alignment horizontal="left"/>
      <protection/>
    </xf>
    <xf numFmtId="0" fontId="15" fillId="0" borderId="11" xfId="35" applyFont="1" applyBorder="1" applyAlignment="1">
      <alignment/>
      <protection/>
    </xf>
    <xf numFmtId="0" fontId="15" fillId="0" borderId="13" xfId="35" applyFont="1" applyBorder="1" applyAlignment="1">
      <alignment/>
      <protection/>
    </xf>
    <xf numFmtId="0" fontId="15" fillId="0" borderId="15" xfId="35" applyFont="1" applyBorder="1" applyAlignment="1">
      <alignment horizontal="left"/>
      <protection/>
    </xf>
    <xf numFmtId="0" fontId="15" fillId="0" borderId="11" xfId="35" applyFont="1" applyBorder="1" applyAlignment="1">
      <alignment wrapText="1"/>
      <protection/>
    </xf>
    <xf numFmtId="0" fontId="13" fillId="0" borderId="11" xfId="35" applyFont="1" applyBorder="1" applyAlignment="1">
      <alignment vertical="top" wrapText="1"/>
      <protection/>
    </xf>
    <xf numFmtId="0" fontId="0" fillId="0" borderId="11" xfId="41" applyFont="1" applyFill="1" applyBorder="1" applyAlignment="1">
      <alignment/>
      <protection/>
    </xf>
    <xf numFmtId="0" fontId="0" fillId="0" borderId="0" xfId="42" applyFont="1" applyFill="1" applyBorder="1" applyAlignment="1">
      <alignment/>
      <protection/>
    </xf>
    <xf numFmtId="0" fontId="0" fillId="0" borderId="11" xfId="42" applyFont="1" applyFill="1" applyBorder="1" applyAlignment="1">
      <alignment wrapText="1"/>
      <protection/>
    </xf>
    <xf numFmtId="0" fontId="15" fillId="33" borderId="11" xfId="35" applyFont="1" applyFill="1" applyBorder="1" applyAlignment="1">
      <alignment horizontal="left" wrapText="1"/>
      <protection/>
    </xf>
    <xf numFmtId="0" fontId="15" fillId="33" borderId="11" xfId="35" applyFont="1" applyFill="1" applyBorder="1" applyAlignment="1">
      <alignment/>
      <protection/>
    </xf>
    <xf numFmtId="0" fontId="15" fillId="33" borderId="14" xfId="35" applyFont="1" applyFill="1" applyBorder="1" applyAlignment="1">
      <alignment/>
      <protection/>
    </xf>
    <xf numFmtId="0" fontId="15" fillId="33" borderId="14" xfId="35" applyFont="1" applyFill="1" applyBorder="1" applyAlignment="1">
      <alignment horizontal="left"/>
      <protection/>
    </xf>
    <xf numFmtId="0" fontId="15" fillId="33" borderId="16" xfId="35" applyFont="1" applyFill="1" applyBorder="1" applyAlignment="1">
      <alignment horizontal="left" wrapText="1"/>
      <protection/>
    </xf>
    <xf numFmtId="2" fontId="15" fillId="33" borderId="11" xfId="35" applyNumberFormat="1" applyFont="1" applyFill="1" applyBorder="1" applyAlignment="1">
      <alignment horizontal="left" wrapText="1"/>
      <protection/>
    </xf>
    <xf numFmtId="3" fontId="52" fillId="0" borderId="0" xfId="33" applyNumberFormat="1" applyFont="1" applyFill="1" applyAlignment="1">
      <alignment horizontal="right"/>
    </xf>
    <xf numFmtId="3" fontId="53" fillId="0" borderId="0" xfId="42" applyNumberFormat="1" applyFont="1" applyFill="1" applyAlignment="1">
      <alignment horizontal="right"/>
      <protection/>
    </xf>
    <xf numFmtId="3" fontId="53" fillId="0" borderId="0" xfId="33" applyNumberFormat="1" applyFont="1" applyFill="1" applyAlignment="1">
      <alignment horizontal="right"/>
    </xf>
    <xf numFmtId="3" fontId="52" fillId="0" borderId="0" xfId="4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3" fillId="0" borderId="17" xfId="34" applyNumberFormat="1" applyFont="1" applyFill="1" applyBorder="1" applyAlignment="1">
      <alignment horizontal="right"/>
    </xf>
    <xf numFmtId="3" fontId="53" fillId="0" borderId="0" xfId="34" applyNumberFormat="1" applyFont="1" applyFill="1" applyBorder="1" applyAlignment="1">
      <alignment horizontal="right"/>
    </xf>
    <xf numFmtId="3" fontId="52" fillId="0" borderId="0" xfId="34" applyNumberFormat="1" applyFont="1" applyFill="1" applyBorder="1" applyAlignment="1">
      <alignment horizontal="right"/>
    </xf>
    <xf numFmtId="3" fontId="52" fillId="0" borderId="0" xfId="69" applyNumberFormat="1" applyFont="1" applyFill="1" applyAlignment="1">
      <alignment horizontal="right"/>
    </xf>
    <xf numFmtId="3" fontId="53" fillId="0" borderId="18" xfId="34" applyNumberFormat="1" applyFont="1" applyFill="1" applyBorder="1" applyAlignment="1">
      <alignment horizontal="right"/>
    </xf>
    <xf numFmtId="3" fontId="52" fillId="0" borderId="19" xfId="33" applyNumberFormat="1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7" xfId="34" applyNumberFormat="1" applyFont="1" applyFill="1" applyBorder="1" applyAlignment="1">
      <alignment horizontal="right"/>
    </xf>
    <xf numFmtId="0" fontId="8" fillId="0" borderId="0" xfId="41" applyFont="1" applyFill="1" applyBorder="1" applyAlignment="1">
      <alignment horizontal="left" vertical="center" wrapText="1"/>
      <protection/>
    </xf>
    <xf numFmtId="49" fontId="7" fillId="0" borderId="0" xfId="41" applyNumberFormat="1" applyFont="1" applyFill="1" applyBorder="1" applyAlignment="1">
      <alignment horizontal="left" wrapText="1"/>
      <protection/>
    </xf>
    <xf numFmtId="0" fontId="7" fillId="33" borderId="0" xfId="40" applyFont="1" applyFill="1" applyAlignment="1">
      <alignment wrapText="1"/>
      <protection/>
    </xf>
    <xf numFmtId="0" fontId="8" fillId="0" borderId="0" xfId="40" applyFont="1" applyFill="1" applyBorder="1" applyAlignment="1">
      <alignment wrapText="1"/>
      <protection/>
    </xf>
    <xf numFmtId="37" fontId="52" fillId="0" borderId="0" xfId="33" applyNumberFormat="1" applyFont="1" applyFill="1" applyBorder="1" applyAlignment="1">
      <alignment/>
    </xf>
    <xf numFmtId="180" fontId="7" fillId="0" borderId="0" xfId="42" applyNumberFormat="1" applyFont="1" applyFill="1" applyAlignment="1">
      <alignment vertical="center"/>
      <protection/>
    </xf>
    <xf numFmtId="180" fontId="52" fillId="0" borderId="0" xfId="42" applyNumberFormat="1" applyFont="1" applyFill="1" applyAlignment="1">
      <alignment vertical="center"/>
      <protection/>
    </xf>
    <xf numFmtId="180" fontId="53" fillId="0" borderId="0" xfId="42" applyNumberFormat="1" applyFont="1" applyFill="1" applyAlignment="1">
      <alignment vertical="center"/>
      <protection/>
    </xf>
    <xf numFmtId="180" fontId="8" fillId="0" borderId="18" xfId="69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" fillId="0" borderId="0" xfId="41" applyFont="1" applyFill="1" applyBorder="1" applyAlignment="1">
      <alignment vertical="center"/>
      <protection/>
    </xf>
    <xf numFmtId="180" fontId="53" fillId="0" borderId="0" xfId="69" applyNumberFormat="1" applyFont="1" applyFill="1" applyBorder="1" applyAlignment="1">
      <alignment vertical="center"/>
    </xf>
    <xf numFmtId="0" fontId="52" fillId="0" borderId="0" xfId="41" applyFont="1" applyFill="1" applyBorder="1" applyAlignment="1">
      <alignment vertical="center"/>
      <protection/>
    </xf>
    <xf numFmtId="180" fontId="52" fillId="0" borderId="0" xfId="42" applyNumberFormat="1" applyFont="1" applyFill="1" applyAlignment="1">
      <alignment vertical="center" wrapText="1"/>
      <protection/>
    </xf>
    <xf numFmtId="180" fontId="52" fillId="0" borderId="17" xfId="42" applyNumberFormat="1" applyFont="1" applyFill="1" applyBorder="1" applyAlignment="1">
      <alignment vertical="center"/>
      <protection/>
    </xf>
    <xf numFmtId="180" fontId="52" fillId="0" borderId="0" xfId="42" applyNumberFormat="1" applyFont="1" applyFill="1" applyBorder="1" applyAlignment="1">
      <alignment vertical="center"/>
      <protection/>
    </xf>
    <xf numFmtId="180" fontId="8" fillId="0" borderId="17" xfId="69" applyNumberFormat="1" applyFont="1" applyFill="1" applyBorder="1" applyAlignment="1">
      <alignment vertical="center"/>
    </xf>
    <xf numFmtId="180" fontId="8" fillId="0" borderId="0" xfId="69" applyNumberFormat="1" applyFont="1" applyFill="1" applyBorder="1" applyAlignment="1">
      <alignment vertical="center"/>
    </xf>
    <xf numFmtId="180" fontId="7" fillId="0" borderId="0" xfId="69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8" fillId="0" borderId="0" xfId="6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40" applyFont="1" applyFill="1">
      <alignment/>
      <protection/>
    </xf>
    <xf numFmtId="0" fontId="15" fillId="0" borderId="0" xfId="41" applyFont="1" applyFill="1" applyBorder="1" applyAlignment="1">
      <alignment horizontal="left" vertical="center" wrapText="1"/>
      <protection/>
    </xf>
    <xf numFmtId="0" fontId="13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horizontal="left" vertical="top"/>
      <protection/>
    </xf>
    <xf numFmtId="0" fontId="15" fillId="0" borderId="0" xfId="35" applyFont="1" applyBorder="1" applyAlignment="1">
      <alignment horizontal="left" vertical="top" wrapText="1"/>
      <protection/>
    </xf>
    <xf numFmtId="0" fontId="13" fillId="0" borderId="0" xfId="35" applyFont="1" applyBorder="1" applyAlignment="1">
      <alignment horizontal="left" vertical="top"/>
      <protection/>
    </xf>
    <xf numFmtId="0" fontId="15" fillId="0" borderId="0" xfId="41" applyFont="1" applyBorder="1" applyAlignment="1">
      <alignment horizontal="left" wrapText="1"/>
      <protection/>
    </xf>
    <xf numFmtId="2" fontId="15" fillId="0" borderId="0" xfId="35" applyNumberFormat="1" applyFont="1" applyBorder="1" applyAlignment="1">
      <alignment horizontal="left" vertical="top" wrapText="1"/>
      <protection/>
    </xf>
    <xf numFmtId="0" fontId="15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vertical="top" wrapText="1"/>
      <protection/>
    </xf>
    <xf numFmtId="0" fontId="0" fillId="0" borderId="0" xfId="0" applyBorder="1" applyAlignment="1">
      <alignment/>
    </xf>
    <xf numFmtId="180" fontId="15" fillId="0" borderId="20" xfId="35" applyNumberFormat="1" applyFont="1" applyFill="1" applyBorder="1" applyAlignment="1">
      <alignment/>
      <protection/>
    </xf>
    <xf numFmtId="0" fontId="8" fillId="0" borderId="11" xfId="0" applyFont="1" applyBorder="1" applyAlignment="1">
      <alignment/>
    </xf>
    <xf numFmtId="0" fontId="8" fillId="0" borderId="11" xfId="39" applyFont="1" applyBorder="1" applyAlignment="1">
      <alignment horizontal="right" vertical="top"/>
      <protection/>
    </xf>
    <xf numFmtId="0" fontId="8" fillId="0" borderId="11" xfId="39" applyFont="1" applyBorder="1" applyAlignment="1">
      <alignment horizontal="center" vertical="top" wrapText="1"/>
      <protection/>
    </xf>
    <xf numFmtId="0" fontId="8" fillId="0" borderId="11" xfId="39" applyFont="1" applyBorder="1" applyAlignment="1">
      <alignment vertical="top"/>
      <protection/>
    </xf>
    <xf numFmtId="0" fontId="7" fillId="0" borderId="11" xfId="39" applyFont="1" applyBorder="1" applyAlignment="1">
      <alignment vertical="top"/>
      <protection/>
    </xf>
    <xf numFmtId="0" fontId="8" fillId="0" borderId="11" xfId="0" applyFont="1" applyBorder="1" applyAlignment="1">
      <alignment vertical="top"/>
    </xf>
    <xf numFmtId="3" fontId="7" fillId="0" borderId="11" xfId="39" applyNumberFormat="1" applyFont="1" applyBorder="1" applyAlignment="1">
      <alignment vertical="top"/>
      <protection/>
    </xf>
    <xf numFmtId="180" fontId="7" fillId="0" borderId="11" xfId="42" applyNumberFormat="1" applyFont="1" applyFill="1" applyBorder="1" applyAlignment="1">
      <alignment horizontal="right" vertical="top"/>
      <protection/>
    </xf>
    <xf numFmtId="0" fontId="7" fillId="0" borderId="11" xfId="0" applyFont="1" applyBorder="1" applyAlignment="1">
      <alignment vertical="top"/>
    </xf>
    <xf numFmtId="0" fontId="7" fillId="0" borderId="11" xfId="39" applyFont="1" applyBorder="1" applyAlignment="1">
      <alignment horizontal="left" vertical="top" wrapText="1"/>
      <protection/>
    </xf>
    <xf numFmtId="0" fontId="7" fillId="0" borderId="11" xfId="39" applyFont="1" applyBorder="1" applyAlignment="1" quotePrefix="1">
      <alignment horizontal="left" vertical="top" wrapText="1"/>
      <protection/>
    </xf>
    <xf numFmtId="3" fontId="8" fillId="0" borderId="11" xfId="39" applyNumberFormat="1" applyFont="1" applyBorder="1" applyAlignment="1">
      <alignment vertical="top"/>
      <protection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3" fontId="7" fillId="0" borderId="0" xfId="39" applyNumberFormat="1" applyFont="1" applyBorder="1">
      <alignment/>
      <protection/>
    </xf>
    <xf numFmtId="3" fontId="8" fillId="0" borderId="0" xfId="39" applyNumberFormat="1" applyFont="1" applyBorder="1">
      <alignment/>
      <protection/>
    </xf>
    <xf numFmtId="0" fontId="7" fillId="0" borderId="0" xfId="39" applyFont="1" applyBorder="1">
      <alignment/>
      <protection/>
    </xf>
    <xf numFmtId="3" fontId="0" fillId="0" borderId="0" xfId="39" applyNumberFormat="1" applyFont="1" applyBorder="1">
      <alignment/>
      <protection/>
    </xf>
    <xf numFmtId="0" fontId="7" fillId="0" borderId="0" xfId="39" applyFont="1" applyBorder="1" applyAlignment="1" quotePrefix="1">
      <alignment horizontal="left" wrapText="1"/>
      <protection/>
    </xf>
    <xf numFmtId="180" fontId="8" fillId="0" borderId="0" xfId="42" applyNumberFormat="1" applyFont="1" applyFill="1" applyBorder="1" applyAlignment="1">
      <alignment horizontal="right"/>
      <protection/>
    </xf>
    <xf numFmtId="3" fontId="8" fillId="0" borderId="0" xfId="42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39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52" fillId="33" borderId="0" xfId="33" applyNumberFormat="1" applyFont="1" applyFill="1" applyAlignment="1">
      <alignment horizontal="right"/>
    </xf>
    <xf numFmtId="180" fontId="7" fillId="33" borderId="0" xfId="42" applyNumberFormat="1" applyFont="1" applyFill="1" applyAlignment="1">
      <alignment vertical="center"/>
      <protection/>
    </xf>
    <xf numFmtId="180" fontId="7" fillId="0" borderId="0" xfId="42" applyNumberFormat="1" applyFont="1" applyFill="1" applyAlignment="1">
      <alignment horizontal="center"/>
      <protection/>
    </xf>
    <xf numFmtId="180" fontId="7" fillId="0" borderId="0" xfId="42" applyNumberFormat="1" applyFont="1" applyFill="1" applyAlignment="1">
      <alignment/>
      <protection/>
    </xf>
    <xf numFmtId="3" fontId="7" fillId="33" borderId="0" xfId="41" applyNumberFormat="1" applyFont="1" applyFill="1" applyBorder="1" applyAlignment="1">
      <alignment vertical="center"/>
      <protection/>
    </xf>
    <xf numFmtId="180" fontId="52" fillId="0" borderId="0" xfId="42" applyNumberFormat="1" applyFont="1" applyFill="1" applyAlignment="1">
      <alignment/>
      <protection/>
    </xf>
    <xf numFmtId="180" fontId="0" fillId="0" borderId="11" xfId="36" applyNumberFormat="1" applyFont="1" applyFill="1" applyBorder="1" applyAlignment="1">
      <alignment/>
      <protection/>
    </xf>
    <xf numFmtId="180" fontId="0" fillId="0" borderId="21" xfId="36" applyNumberFormat="1" applyFont="1" applyFill="1" applyBorder="1" applyAlignment="1">
      <alignment/>
      <protection/>
    </xf>
    <xf numFmtId="180" fontId="0" fillId="0" borderId="13" xfId="36" applyNumberFormat="1" applyFont="1" applyFill="1" applyBorder="1" applyAlignment="1">
      <alignment/>
      <protection/>
    </xf>
    <xf numFmtId="180" fontId="0" fillId="0" borderId="12" xfId="36" applyNumberFormat="1" applyFont="1" applyFill="1" applyBorder="1" applyAlignment="1">
      <alignment/>
      <protection/>
    </xf>
    <xf numFmtId="180" fontId="0" fillId="0" borderId="11" xfId="36" applyNumberFormat="1" applyFont="1" applyFill="1" applyBorder="1" applyAlignment="1">
      <alignment horizontal="right"/>
      <protection/>
    </xf>
    <xf numFmtId="180" fontId="0" fillId="0" borderId="22" xfId="36" applyNumberFormat="1" applyFont="1" applyFill="1" applyBorder="1" applyAlignment="1">
      <alignment horizontal="right"/>
      <protection/>
    </xf>
    <xf numFmtId="180" fontId="0" fillId="33" borderId="11" xfId="36" applyNumberFormat="1" applyFont="1" applyFill="1" applyBorder="1" applyAlignment="1">
      <alignment/>
      <protection/>
    </xf>
    <xf numFmtId="180" fontId="0" fillId="34" borderId="11" xfId="36" applyNumberFormat="1" applyFont="1" applyFill="1" applyBorder="1" applyAlignment="1">
      <alignment/>
      <protection/>
    </xf>
    <xf numFmtId="180" fontId="0" fillId="33" borderId="21" xfId="36" applyNumberFormat="1" applyFont="1" applyFill="1" applyBorder="1" applyAlignment="1">
      <alignment/>
      <protection/>
    </xf>
    <xf numFmtId="180" fontId="0" fillId="33" borderId="13" xfId="36" applyNumberFormat="1" applyFont="1" applyFill="1" applyBorder="1" applyAlignment="1">
      <alignment horizontal="right"/>
      <protection/>
    </xf>
    <xf numFmtId="3" fontId="7" fillId="0" borderId="11" xfId="39" applyNumberFormat="1" applyFont="1" applyBorder="1" applyAlignment="1">
      <alignment horizontal="right"/>
      <protection/>
    </xf>
    <xf numFmtId="180" fontId="7" fillId="0" borderId="11" xfId="42" applyNumberFormat="1" applyFont="1" applyFill="1" applyBorder="1" applyAlignment="1">
      <alignment horizontal="right"/>
      <protection/>
    </xf>
    <xf numFmtId="3" fontId="0" fillId="0" borderId="11" xfId="39" applyNumberFormat="1" applyFont="1" applyBorder="1" applyAlignment="1">
      <alignment horizontal="right"/>
      <protection/>
    </xf>
    <xf numFmtId="3" fontId="7" fillId="0" borderId="11" xfId="42" applyNumberFormat="1" applyFont="1" applyFill="1" applyBorder="1" applyAlignment="1">
      <alignment horizontal="right"/>
      <protection/>
    </xf>
    <xf numFmtId="3" fontId="8" fillId="0" borderId="11" xfId="39" applyNumberFormat="1" applyFont="1" applyBorder="1" applyAlignment="1">
      <alignment horizontal="right"/>
      <protection/>
    </xf>
    <xf numFmtId="3" fontId="10" fillId="0" borderId="11" xfId="0" applyNumberFormat="1" applyFont="1" applyBorder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CAP" xfId="39"/>
    <cellStyle name="Normal_JSCB Kyrgyzstan_2005_TB" xfId="40"/>
    <cellStyle name="Normal_Worksheet in   Fs" xfId="41"/>
    <cellStyle name="Normal_Worksheet in (C) 2243 IAS Transformation schedule 2003 &amp; Notes to FS - info for Memo" xfId="42"/>
    <cellStyle name="Normal_Worksheet in TB LS Blank Leadsheet Excel Template - Used by Trial Balance to Create Leadsheets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1">
      <selection activeCell="B42" sqref="B42:D45"/>
    </sheetView>
  </sheetViews>
  <sheetFormatPr defaultColWidth="9.140625" defaultRowHeight="12.75"/>
  <cols>
    <col min="1" max="1" width="61.00390625" style="24" bestFit="1" customWidth="1"/>
    <col min="2" max="2" width="20.57421875" style="18" customWidth="1"/>
    <col min="3" max="3" width="23.00390625" style="18" customWidth="1"/>
    <col min="4" max="4" width="25.57421875" style="28" bestFit="1" customWidth="1"/>
    <col min="5" max="5" width="13.7109375" style="28" customWidth="1"/>
    <col min="6" max="6" width="11.00390625" style="24" bestFit="1" customWidth="1"/>
    <col min="7" max="7" width="11.57421875" style="24" bestFit="1" customWidth="1"/>
    <col min="8" max="16384" width="9.140625" style="24" customWidth="1"/>
  </cols>
  <sheetData>
    <row r="1" spans="1:4" ht="14.25">
      <c r="A1" s="141" t="s">
        <v>99</v>
      </c>
      <c r="B1" s="142"/>
      <c r="C1" s="142"/>
      <c r="D1" s="143"/>
    </row>
    <row r="2" spans="1:5" ht="15" thickBot="1">
      <c r="A2" s="144"/>
      <c r="B2" s="144"/>
      <c r="C2" s="144"/>
      <c r="D2" s="145"/>
      <c r="E2" s="10"/>
    </row>
    <row r="3" spans="4:5" ht="15">
      <c r="D3" s="23"/>
      <c r="E3" s="23"/>
    </row>
    <row r="4" spans="1:5" ht="12.75" customHeight="1">
      <c r="A4" s="1"/>
      <c r="B4" s="2"/>
      <c r="C4" s="38"/>
      <c r="D4" s="2"/>
      <c r="E4" s="29"/>
    </row>
    <row r="5" spans="1:5" ht="15">
      <c r="A5" s="11"/>
      <c r="B5" s="12" t="s">
        <v>100</v>
      </c>
      <c r="C5" s="12" t="s">
        <v>86</v>
      </c>
      <c r="D5" s="12" t="s">
        <v>86</v>
      </c>
      <c r="E5" s="12"/>
    </row>
    <row r="6" spans="1:4" ht="15.75" thickBot="1">
      <c r="A6" s="39" t="s">
        <v>3</v>
      </c>
      <c r="B6" s="4" t="s">
        <v>2</v>
      </c>
      <c r="C6" s="4" t="s">
        <v>2</v>
      </c>
      <c r="D6" s="4" t="s">
        <v>2</v>
      </c>
    </row>
    <row r="7" spans="2:4" ht="15">
      <c r="B7" s="12"/>
      <c r="C7" s="12"/>
      <c r="D7" s="12"/>
    </row>
    <row r="8" spans="1:4" ht="15">
      <c r="A8" s="30" t="s">
        <v>70</v>
      </c>
      <c r="B8" s="89"/>
      <c r="C8" s="89"/>
      <c r="D8" s="37"/>
    </row>
    <row r="9" spans="1:4" ht="14.25">
      <c r="A9" s="13" t="s">
        <v>4</v>
      </c>
      <c r="B9" s="71">
        <v>1033258</v>
      </c>
      <c r="C9" s="71">
        <v>1965789</v>
      </c>
      <c r="D9" s="71">
        <v>1413645</v>
      </c>
    </row>
    <row r="10" spans="1:4" ht="14.25">
      <c r="A10" s="24" t="s">
        <v>5</v>
      </c>
      <c r="B10" s="71">
        <v>1107728</v>
      </c>
      <c r="C10" s="71">
        <v>714348</v>
      </c>
      <c r="D10" s="71">
        <v>1592040</v>
      </c>
    </row>
    <row r="11" spans="1:4" ht="14.25">
      <c r="A11" s="24" t="s">
        <v>6</v>
      </c>
      <c r="B11" s="71">
        <v>383022</v>
      </c>
      <c r="C11" s="71">
        <v>1316325</v>
      </c>
      <c r="D11" s="71">
        <v>549428</v>
      </c>
    </row>
    <row r="12" spans="1:4" ht="15">
      <c r="A12" s="30" t="s">
        <v>7</v>
      </c>
      <c r="B12" s="72">
        <f>B9+B10+B11</f>
        <v>2524008</v>
      </c>
      <c r="C12" s="72">
        <f>C9+C10+C11</f>
        <v>3996462</v>
      </c>
      <c r="D12" s="72">
        <f>D9+D10+D11</f>
        <v>3555113</v>
      </c>
    </row>
    <row r="13" spans="1:4" ht="14.25">
      <c r="A13" s="13" t="s">
        <v>71</v>
      </c>
      <c r="B13" s="74">
        <v>1124101</v>
      </c>
      <c r="C13" s="74">
        <v>492725</v>
      </c>
      <c r="D13" s="74">
        <v>802697</v>
      </c>
    </row>
    <row r="14" spans="1:4" ht="28.5">
      <c r="A14" s="13" t="s">
        <v>72</v>
      </c>
      <c r="B14" s="71">
        <v>246835</v>
      </c>
      <c r="C14" s="71">
        <v>452630</v>
      </c>
      <c r="D14" s="71">
        <v>469332</v>
      </c>
    </row>
    <row r="15" spans="1:4" ht="28.5">
      <c r="A15" s="13" t="s">
        <v>73</v>
      </c>
      <c r="B15" s="71">
        <v>166217</v>
      </c>
      <c r="C15" s="71">
        <v>398592</v>
      </c>
      <c r="D15" s="71">
        <v>241466</v>
      </c>
    </row>
    <row r="16" spans="1:7" ht="14.25">
      <c r="A16" s="24" t="s">
        <v>74</v>
      </c>
      <c r="B16" s="21">
        <v>-292</v>
      </c>
      <c r="C16" s="21">
        <v>-898</v>
      </c>
      <c r="D16" s="21">
        <v>-402</v>
      </c>
      <c r="G16" s="26"/>
    </row>
    <row r="17" spans="1:7" ht="30">
      <c r="A17" s="30" t="s">
        <v>75</v>
      </c>
      <c r="B17" s="72">
        <f>B15+B16</f>
        <v>165925</v>
      </c>
      <c r="C17" s="72">
        <f>C15+C16</f>
        <v>397694</v>
      </c>
      <c r="D17" s="72">
        <f>D15+D16</f>
        <v>241064</v>
      </c>
      <c r="G17" s="26"/>
    </row>
    <row r="18" spans="1:7" ht="14.25">
      <c r="A18" s="33" t="s">
        <v>76</v>
      </c>
      <c r="B18" s="71">
        <v>6693042</v>
      </c>
      <c r="C18" s="71">
        <v>5158433</v>
      </c>
      <c r="D18" s="71">
        <v>6390087</v>
      </c>
      <c r="G18" s="26"/>
    </row>
    <row r="19" spans="1:7" ht="14.25">
      <c r="A19" s="24" t="s">
        <v>74</v>
      </c>
      <c r="B19" s="21">
        <v>-452670</v>
      </c>
      <c r="C19" s="21">
        <v>-350766</v>
      </c>
      <c r="D19" s="21">
        <v>-412992</v>
      </c>
      <c r="G19" s="26"/>
    </row>
    <row r="20" spans="1:7" ht="15">
      <c r="A20" s="85" t="s">
        <v>77</v>
      </c>
      <c r="B20" s="73">
        <f>B18+B19</f>
        <v>6240372</v>
      </c>
      <c r="C20" s="73">
        <f>C18+C19</f>
        <v>4807667</v>
      </c>
      <c r="D20" s="73">
        <f>D18+D19</f>
        <v>5977095</v>
      </c>
      <c r="G20" s="26"/>
    </row>
    <row r="21" spans="1:4" ht="15">
      <c r="A21" s="85" t="s">
        <v>8</v>
      </c>
      <c r="B21" s="72">
        <f>B17+B20</f>
        <v>6406297</v>
      </c>
      <c r="C21" s="72">
        <f>C17+C20</f>
        <v>5205361</v>
      </c>
      <c r="D21" s="72">
        <f>D17+D20</f>
        <v>6218159</v>
      </c>
    </row>
    <row r="22" spans="1:4" ht="13.5" customHeight="1">
      <c r="A22" s="13" t="s">
        <v>10</v>
      </c>
      <c r="B22" s="21">
        <v>240</v>
      </c>
      <c r="C22" s="71"/>
      <c r="D22" s="71"/>
    </row>
    <row r="23" spans="1:4" ht="13.5" customHeight="1">
      <c r="A23" s="86" t="s">
        <v>11</v>
      </c>
      <c r="B23" s="71"/>
      <c r="C23" s="71"/>
      <c r="D23" s="71">
        <v>0</v>
      </c>
    </row>
    <row r="24" spans="1:6" ht="15">
      <c r="A24" s="24" t="s">
        <v>12</v>
      </c>
      <c r="B24" s="71">
        <v>489661</v>
      </c>
      <c r="C24" s="71">
        <v>478986</v>
      </c>
      <c r="D24" s="71">
        <v>495997</v>
      </c>
      <c r="E24" s="14"/>
      <c r="F24" s="26"/>
    </row>
    <row r="25" spans="1:6" ht="15">
      <c r="A25" s="24" t="s">
        <v>13</v>
      </c>
      <c r="B25" s="154">
        <v>451309</v>
      </c>
      <c r="C25" s="71">
        <v>211645</v>
      </c>
      <c r="D25" s="71">
        <v>238937</v>
      </c>
      <c r="E25" s="14"/>
      <c r="F25" s="26"/>
    </row>
    <row r="26" spans="1:4" ht="14.25">
      <c r="A26" s="13"/>
      <c r="B26" s="74"/>
      <c r="C26" s="75"/>
      <c r="D26" s="75"/>
    </row>
    <row r="27" spans="1:4" ht="15.75" thickBot="1">
      <c r="A27" s="30" t="s">
        <v>14</v>
      </c>
      <c r="B27" s="76">
        <f>B12+B13+B14+B21+B22+B23+B24+B25</f>
        <v>11242451</v>
      </c>
      <c r="C27" s="76">
        <f>C12+C13+C14+C21+C22+C23+C24+C25</f>
        <v>10837809</v>
      </c>
      <c r="D27" s="76">
        <f>D12+D13+D14+D21+D22+D23+D24+D25</f>
        <v>11780235</v>
      </c>
    </row>
    <row r="28" spans="1:4" ht="15.75" thickTop="1">
      <c r="A28" s="30"/>
      <c r="B28" s="77"/>
      <c r="C28" s="75"/>
      <c r="D28" s="75"/>
    </row>
    <row r="29" spans="1:4" ht="15">
      <c r="A29" s="30" t="s">
        <v>78</v>
      </c>
      <c r="B29" s="78"/>
      <c r="C29" s="75"/>
      <c r="D29" s="75"/>
    </row>
    <row r="30" spans="1:4" ht="14.25">
      <c r="A30" s="13" t="s">
        <v>79</v>
      </c>
      <c r="B30" s="71"/>
      <c r="C30" s="71"/>
      <c r="D30" s="71"/>
    </row>
    <row r="31" spans="1:4" ht="28.5">
      <c r="A31" s="87" t="s">
        <v>80</v>
      </c>
      <c r="B31" s="79">
        <v>454131</v>
      </c>
      <c r="C31" s="71">
        <v>1492265</v>
      </c>
      <c r="D31" s="71">
        <v>819791</v>
      </c>
    </row>
    <row r="32" spans="1:4" ht="14.25">
      <c r="A32" s="24" t="s">
        <v>81</v>
      </c>
      <c r="B32" s="71">
        <v>8297091</v>
      </c>
      <c r="C32" s="71">
        <v>7724103</v>
      </c>
      <c r="D32" s="71">
        <v>8637049</v>
      </c>
    </row>
    <row r="33" spans="1:4" ht="14.25">
      <c r="A33" s="24" t="s">
        <v>82</v>
      </c>
      <c r="B33" s="71">
        <v>1063128</v>
      </c>
      <c r="C33" s="71">
        <v>347713</v>
      </c>
      <c r="D33" s="71">
        <v>1010549</v>
      </c>
    </row>
    <row r="34" spans="1:4" ht="14.25">
      <c r="A34" s="24" t="s">
        <v>83</v>
      </c>
      <c r="B34" s="71">
        <v>1830</v>
      </c>
      <c r="C34" s="71"/>
      <c r="D34" s="71">
        <v>550</v>
      </c>
    </row>
    <row r="35" spans="1:5" ht="15">
      <c r="A35" s="24" t="s">
        <v>15</v>
      </c>
      <c r="B35" s="71">
        <v>7300</v>
      </c>
      <c r="C35" s="71">
        <v>4020</v>
      </c>
      <c r="D35" s="71">
        <v>6000</v>
      </c>
      <c r="E35" s="14"/>
    </row>
    <row r="36" spans="1:4" ht="57">
      <c r="A36" s="13" t="s">
        <v>10</v>
      </c>
      <c r="B36" s="71">
        <v>4185</v>
      </c>
      <c r="C36" s="71"/>
      <c r="D36" s="71">
        <v>5905</v>
      </c>
    </row>
    <row r="37" spans="1:4" ht="12.75" customHeight="1">
      <c r="A37" s="24" t="s">
        <v>16</v>
      </c>
      <c r="B37" s="154">
        <v>264671</v>
      </c>
      <c r="C37" s="71">
        <v>177344</v>
      </c>
      <c r="D37" s="71">
        <v>163229</v>
      </c>
    </row>
    <row r="38" spans="1:4" ht="14.25">
      <c r="A38" s="31"/>
      <c r="B38" s="74"/>
      <c r="C38" s="75"/>
      <c r="D38" s="75"/>
    </row>
    <row r="39" spans="1:4" ht="15">
      <c r="A39" s="30" t="s">
        <v>17</v>
      </c>
      <c r="B39" s="80">
        <f>SUM(B31:B37)</f>
        <v>10092336</v>
      </c>
      <c r="C39" s="80">
        <f>SUM(C31:C37)</f>
        <v>9745445</v>
      </c>
      <c r="D39" s="80">
        <f>SUM(D31:D37)</f>
        <v>10643073</v>
      </c>
    </row>
    <row r="40" spans="1:4" ht="14.25">
      <c r="A40" s="13"/>
      <c r="B40" s="78"/>
      <c r="C40" s="75"/>
      <c r="D40" s="75"/>
    </row>
    <row r="41" spans="1:4" ht="14.25">
      <c r="A41" s="13" t="s">
        <v>1</v>
      </c>
      <c r="B41" s="75"/>
      <c r="C41" s="71"/>
      <c r="D41" s="71"/>
    </row>
    <row r="42" spans="1:4" ht="14.25">
      <c r="A42" s="13" t="s">
        <v>18</v>
      </c>
      <c r="B42" s="71">
        <v>1080814</v>
      </c>
      <c r="C42" s="71">
        <v>921310</v>
      </c>
      <c r="D42" s="71">
        <v>1080814</v>
      </c>
    </row>
    <row r="43" spans="1:5" ht="15">
      <c r="A43" s="24" t="s">
        <v>19</v>
      </c>
      <c r="B43" s="71"/>
      <c r="C43" s="71">
        <v>72573</v>
      </c>
      <c r="D43" s="71"/>
      <c r="E43" s="16"/>
    </row>
    <row r="44" spans="1:5" ht="15">
      <c r="A44" s="13" t="s">
        <v>84</v>
      </c>
      <c r="B44" s="71"/>
      <c r="C44" s="71"/>
      <c r="D44" s="71"/>
      <c r="E44" s="16"/>
    </row>
    <row r="45" spans="1:5" ht="15">
      <c r="A45" s="24" t="s">
        <v>20</v>
      </c>
      <c r="B45" s="81">
        <v>69301</v>
      </c>
      <c r="C45" s="81">
        <v>98481</v>
      </c>
      <c r="D45" s="81">
        <v>56348</v>
      </c>
      <c r="E45" s="14"/>
    </row>
    <row r="46" spans="1:5" ht="14.25">
      <c r="A46" s="13"/>
      <c r="B46" s="82"/>
      <c r="C46" s="75"/>
      <c r="D46" s="75"/>
      <c r="E46" s="15"/>
    </row>
    <row r="47" spans="1:4" ht="15">
      <c r="A47" s="32" t="s">
        <v>85</v>
      </c>
      <c r="B47" s="83">
        <f>SUM(B42:B45)</f>
        <v>1150115</v>
      </c>
      <c r="C47" s="83">
        <f>SUM(C42:C45)</f>
        <v>1092364</v>
      </c>
      <c r="D47" s="83">
        <f>SUM(D42:D45)</f>
        <v>1137162</v>
      </c>
    </row>
    <row r="48" spans="1:4" ht="15">
      <c r="A48" s="32"/>
      <c r="B48" s="83"/>
      <c r="C48" s="75"/>
      <c r="D48" s="75"/>
    </row>
    <row r="49" spans="1:4" ht="15.75" thickBot="1">
      <c r="A49" s="88" t="s">
        <v>21</v>
      </c>
      <c r="B49" s="84">
        <f>B39+B47</f>
        <v>11242451</v>
      </c>
      <c r="C49" s="84">
        <f>C39+C47</f>
        <v>10837809</v>
      </c>
      <c r="D49" s="84">
        <f>D39+D47</f>
        <v>11780235</v>
      </c>
    </row>
    <row r="50" ht="15" thickTop="1"/>
    <row r="52" spans="1:3" ht="14.25">
      <c r="A52" s="40" t="s">
        <v>22</v>
      </c>
      <c r="B52" s="24"/>
      <c r="C52" s="22" t="s">
        <v>0</v>
      </c>
    </row>
    <row r="53" spans="1:3" ht="14.25">
      <c r="A53" s="40"/>
      <c r="B53" s="24"/>
      <c r="C53" s="22"/>
    </row>
    <row r="54" spans="1:3" ht="14.25">
      <c r="A54" s="40"/>
      <c r="B54" s="24"/>
      <c r="C54" s="22"/>
    </row>
    <row r="55" spans="1:3" ht="14.25">
      <c r="A55" s="40" t="s">
        <v>23</v>
      </c>
      <c r="B55" s="24"/>
      <c r="C55" s="22" t="s">
        <v>24</v>
      </c>
    </row>
    <row r="56" spans="2:3" ht="14.25">
      <c r="B56" s="17"/>
      <c r="C56" s="1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9">
      <selection activeCell="A36" sqref="A36"/>
    </sheetView>
  </sheetViews>
  <sheetFormatPr defaultColWidth="9.140625" defaultRowHeight="12.75"/>
  <cols>
    <col min="1" max="1" width="63.7109375" style="24" bestFit="1" customWidth="1"/>
    <col min="2" max="2" width="20.57421875" style="24" customWidth="1"/>
    <col min="3" max="3" width="23.421875" style="24" customWidth="1"/>
    <col min="4" max="4" width="23.00390625" style="24" customWidth="1"/>
    <col min="5" max="5" width="9.140625" style="24" customWidth="1"/>
    <col min="6" max="6" width="55.00390625" style="24" customWidth="1"/>
    <col min="7" max="16384" width="9.140625" style="24" customWidth="1"/>
  </cols>
  <sheetData>
    <row r="1" spans="1:4" ht="15">
      <c r="A1" s="146"/>
      <c r="B1" s="147"/>
      <c r="C1" s="147"/>
      <c r="D1" s="148"/>
    </row>
    <row r="2" spans="1:4" ht="15">
      <c r="A2" s="146" t="s">
        <v>101</v>
      </c>
      <c r="B2" s="148"/>
      <c r="C2" s="148"/>
      <c r="D2" s="148"/>
    </row>
    <row r="4" spans="1:4" ht="15">
      <c r="A4" s="1"/>
      <c r="B4" s="2"/>
      <c r="C4" s="2"/>
      <c r="D4" s="38"/>
    </row>
    <row r="5" spans="1:3" ht="15">
      <c r="A5" s="1"/>
      <c r="B5" s="12" t="s">
        <v>100</v>
      </c>
      <c r="C5" s="12" t="s">
        <v>86</v>
      </c>
    </row>
    <row r="6" spans="1:3" ht="15.75" thickBot="1">
      <c r="A6" s="3"/>
      <c r="B6" s="4" t="s">
        <v>2</v>
      </c>
      <c r="C6" s="4" t="s">
        <v>2</v>
      </c>
    </row>
    <row r="7" spans="1:3" ht="14.25">
      <c r="A7" s="3"/>
      <c r="B7" s="3"/>
      <c r="C7" s="3"/>
    </row>
    <row r="8" spans="1:5" ht="14.25">
      <c r="A8" s="24" t="s">
        <v>25</v>
      </c>
      <c r="B8" s="155">
        <v>308218</v>
      </c>
      <c r="C8" s="156">
        <v>287201</v>
      </c>
      <c r="E8" s="3"/>
    </row>
    <row r="9" spans="1:5" ht="14.25">
      <c r="A9" s="24" t="s">
        <v>26</v>
      </c>
      <c r="B9" s="155">
        <v>-118190</v>
      </c>
      <c r="C9" s="157">
        <v>-183150</v>
      </c>
      <c r="E9" s="3"/>
    </row>
    <row r="10" spans="1:5" ht="28.5">
      <c r="A10" s="34" t="s">
        <v>87</v>
      </c>
      <c r="B10" s="92">
        <f>SUM(B8:B9)</f>
        <v>190028</v>
      </c>
      <c r="C10" s="92">
        <f>SUM(C8:C9)</f>
        <v>104051</v>
      </c>
      <c r="E10" s="34"/>
    </row>
    <row r="11" spans="1:5" ht="28.5">
      <c r="A11" s="34" t="s">
        <v>88</v>
      </c>
      <c r="B11" s="90">
        <v>-41821</v>
      </c>
      <c r="C11" s="91">
        <v>-11617</v>
      </c>
      <c r="E11" s="34"/>
    </row>
    <row r="12" spans="1:5" ht="15">
      <c r="A12" s="27" t="s">
        <v>27</v>
      </c>
      <c r="B12" s="93">
        <f>B10+B11</f>
        <v>148207</v>
      </c>
      <c r="C12" s="93">
        <f>C10+C11</f>
        <v>92434</v>
      </c>
      <c r="E12" s="5"/>
    </row>
    <row r="13" spans="1:5" ht="18">
      <c r="A13" s="6"/>
      <c r="B13" s="94"/>
      <c r="C13" s="95"/>
      <c r="E13" s="6"/>
    </row>
    <row r="14" spans="1:5" ht="14.25">
      <c r="A14" s="24" t="s">
        <v>34</v>
      </c>
      <c r="B14" s="158">
        <v>68899</v>
      </c>
      <c r="C14" s="157">
        <v>59455</v>
      </c>
      <c r="E14" s="7"/>
    </row>
    <row r="15" spans="1:5" ht="14.25">
      <c r="A15" s="24" t="s">
        <v>35</v>
      </c>
      <c r="B15" s="155">
        <v>-12041</v>
      </c>
      <c r="C15" s="159">
        <v>-6571</v>
      </c>
      <c r="E15" s="7"/>
    </row>
    <row r="16" spans="1:5" ht="14.25">
      <c r="A16" s="24" t="s">
        <v>28</v>
      </c>
      <c r="B16" s="155">
        <v>29503</v>
      </c>
      <c r="C16" s="159">
        <v>37446</v>
      </c>
      <c r="E16" s="6"/>
    </row>
    <row r="17" spans="1:5" ht="14.25">
      <c r="A17" s="35" t="s">
        <v>29</v>
      </c>
      <c r="B17" s="155">
        <v>-4046</v>
      </c>
      <c r="C17" s="159">
        <v>459</v>
      </c>
      <c r="E17" s="6"/>
    </row>
    <row r="18" spans="1:5" ht="18.75" customHeight="1">
      <c r="A18" s="5" t="s">
        <v>90</v>
      </c>
      <c r="B18" s="96">
        <f>SUM(B14:B17)</f>
        <v>82315</v>
      </c>
      <c r="C18" s="96">
        <f>SUM(C14:C17)</f>
        <v>90789</v>
      </c>
      <c r="E18" s="5"/>
    </row>
    <row r="19" spans="2:5" ht="14.25">
      <c r="B19" s="97"/>
      <c r="C19" s="90"/>
      <c r="E19" s="6"/>
    </row>
    <row r="20" spans="1:5" ht="14.25">
      <c r="A20" s="24" t="s">
        <v>91</v>
      </c>
      <c r="B20" s="90">
        <f>B12+B18</f>
        <v>230522</v>
      </c>
      <c r="C20" s="90">
        <f>C12+C18</f>
        <v>183223</v>
      </c>
      <c r="E20" s="8"/>
    </row>
    <row r="21" spans="1:5" ht="17.25" customHeight="1">
      <c r="A21" s="9" t="s">
        <v>30</v>
      </c>
      <c r="B21" s="90">
        <v>-211418</v>
      </c>
      <c r="C21" s="159">
        <v>-187504</v>
      </c>
      <c r="E21" s="9"/>
    </row>
    <row r="22" spans="1:5" ht="17.25" customHeight="1" thickBot="1">
      <c r="A22" s="107" t="s">
        <v>95</v>
      </c>
      <c r="B22" s="99">
        <f>B20+B21</f>
        <v>19104</v>
      </c>
      <c r="C22" s="99">
        <f>C20+C21</f>
        <v>-4281</v>
      </c>
      <c r="E22" s="107"/>
    </row>
    <row r="23" spans="2:5" ht="15.75" thickTop="1">
      <c r="B23" s="100"/>
      <c r="C23" s="100"/>
      <c r="D23" s="26"/>
      <c r="E23" s="107"/>
    </row>
    <row r="24" spans="1:5" ht="28.5">
      <c r="A24" s="35" t="s">
        <v>89</v>
      </c>
      <c r="B24" s="91">
        <v>-3571</v>
      </c>
      <c r="C24" s="91">
        <v>4408</v>
      </c>
      <c r="D24" s="26"/>
      <c r="E24" s="35"/>
    </row>
    <row r="25" spans="2:5" ht="14.25">
      <c r="B25" s="91"/>
      <c r="C25" s="98"/>
      <c r="D25" s="26"/>
      <c r="E25" s="9"/>
    </row>
    <row r="26" spans="1:5" ht="15.75" thickBot="1">
      <c r="A26" s="25" t="s">
        <v>92</v>
      </c>
      <c r="B26" s="101">
        <f>B22+B24</f>
        <v>15533</v>
      </c>
      <c r="C26" s="101">
        <f>C22+C24</f>
        <v>127</v>
      </c>
      <c r="E26" s="25"/>
    </row>
    <row r="27" spans="2:5" ht="15.75" thickTop="1">
      <c r="B27" s="102"/>
      <c r="C27" s="90"/>
      <c r="E27" s="25"/>
    </row>
    <row r="28" spans="1:5" ht="14.25">
      <c r="A28" s="24" t="s">
        <v>31</v>
      </c>
      <c r="B28" s="103">
        <v>-2580</v>
      </c>
      <c r="C28" s="103"/>
      <c r="E28" s="108"/>
    </row>
    <row r="29" spans="1:5" ht="15.75" thickBot="1">
      <c r="A29" s="27" t="s">
        <v>93</v>
      </c>
      <c r="B29" s="104">
        <f>B28+B26</f>
        <v>12953</v>
      </c>
      <c r="C29" s="104">
        <f>C28+C26</f>
        <v>127</v>
      </c>
      <c r="E29" s="27"/>
    </row>
    <row r="30" spans="1:5" ht="15.75" thickTop="1">
      <c r="A30" s="27"/>
      <c r="B30" s="105"/>
      <c r="C30" s="102"/>
      <c r="E30" s="27"/>
    </row>
    <row r="31" spans="1:5" ht="15.75" thickBot="1">
      <c r="A31" s="27" t="s">
        <v>32</v>
      </c>
      <c r="B31" s="104">
        <f>B29</f>
        <v>12953</v>
      </c>
      <c r="C31" s="104">
        <f>C29</f>
        <v>127</v>
      </c>
      <c r="E31" s="27"/>
    </row>
    <row r="32" spans="1:5" ht="15.75" thickTop="1">
      <c r="A32" s="27" t="s">
        <v>94</v>
      </c>
      <c r="B32" s="106">
        <f>B31/216162885*1000</f>
        <v>0.059922405273227175</v>
      </c>
      <c r="C32" s="106">
        <f>C31/184262051*1000</f>
        <v>0.0006892357884369798</v>
      </c>
      <c r="E32" s="27"/>
    </row>
    <row r="33" spans="1:4" ht="15">
      <c r="A33" s="27"/>
      <c r="B33" s="23"/>
      <c r="C33" s="20"/>
      <c r="D33" s="20"/>
    </row>
    <row r="34" spans="1:4" ht="15">
      <c r="A34" s="27"/>
      <c r="B34" s="23"/>
      <c r="C34" s="20"/>
      <c r="D34" s="20"/>
    </row>
    <row r="35" spans="1:4" ht="15">
      <c r="A35" s="27"/>
      <c r="B35" s="23"/>
      <c r="C35" s="20"/>
      <c r="D35" s="20"/>
    </row>
    <row r="36" spans="2:4" ht="14.25">
      <c r="B36" s="26"/>
      <c r="C36" s="19"/>
      <c r="D36" s="19"/>
    </row>
    <row r="37" spans="1:4" ht="14.25">
      <c r="A37" s="40" t="s">
        <v>22</v>
      </c>
      <c r="B37" s="22"/>
      <c r="C37" s="22" t="s">
        <v>0</v>
      </c>
      <c r="D37" s="18"/>
    </row>
    <row r="38" spans="1:3" ht="14.25">
      <c r="A38" s="40"/>
      <c r="B38" s="22"/>
      <c r="C38" s="22"/>
    </row>
    <row r="39" spans="1:3" ht="14.25">
      <c r="A39" s="40"/>
      <c r="B39" s="22"/>
      <c r="C39" s="22"/>
    </row>
    <row r="40" spans="1:3" ht="14.25">
      <c r="A40" s="40" t="s">
        <v>23</v>
      </c>
      <c r="B40" s="22"/>
      <c r="C40" s="22" t="s">
        <v>24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3.140625" style="0" customWidth="1"/>
    <col min="2" max="2" width="11.8515625" style="0" customWidth="1"/>
    <col min="3" max="3" width="12.28125" style="0" customWidth="1"/>
    <col min="4" max="4" width="10.00390625" style="0" bestFit="1" customWidth="1"/>
    <col min="5" max="5" width="62.28125" style="0" customWidth="1"/>
  </cols>
  <sheetData>
    <row r="2" spans="1:3" ht="17.25" customHeight="1">
      <c r="A2" s="149" t="s">
        <v>103</v>
      </c>
      <c r="B2" s="150"/>
      <c r="C2" s="150"/>
    </row>
    <row r="5" spans="1:3" ht="30">
      <c r="A5" s="52"/>
      <c r="B5" s="53" t="s">
        <v>102</v>
      </c>
      <c r="C5" s="53" t="s">
        <v>97</v>
      </c>
    </row>
    <row r="6" spans="1:4" ht="15">
      <c r="A6" s="61" t="s">
        <v>33</v>
      </c>
      <c r="B6" s="54" t="s">
        <v>2</v>
      </c>
      <c r="C6" s="54" t="s">
        <v>2</v>
      </c>
      <c r="D6" s="110"/>
    </row>
    <row r="7" spans="1:4" ht="12.75">
      <c r="A7" s="62" t="s">
        <v>25</v>
      </c>
      <c r="B7" s="160">
        <v>326710</v>
      </c>
      <c r="C7" s="160">
        <v>294942</v>
      </c>
      <c r="D7" s="111"/>
    </row>
    <row r="8" spans="1:4" ht="12.75">
      <c r="A8" s="62" t="s">
        <v>26</v>
      </c>
      <c r="B8" s="160">
        <v>-113255</v>
      </c>
      <c r="C8" s="160">
        <v>-182465</v>
      </c>
      <c r="D8" s="111"/>
    </row>
    <row r="9" spans="1:4" ht="12.75">
      <c r="A9" s="62" t="s">
        <v>34</v>
      </c>
      <c r="B9" s="160">
        <v>74564</v>
      </c>
      <c r="C9" s="160">
        <v>57466</v>
      </c>
      <c r="D9" s="111"/>
    </row>
    <row r="10" spans="1:4" ht="12.75">
      <c r="A10" s="62" t="s">
        <v>35</v>
      </c>
      <c r="B10" s="160">
        <v>-12041</v>
      </c>
      <c r="C10" s="160">
        <v>-6523</v>
      </c>
      <c r="D10" s="111"/>
    </row>
    <row r="11" spans="1:4" ht="12.75">
      <c r="A11" s="63" t="s">
        <v>36</v>
      </c>
      <c r="B11" s="160">
        <v>31402</v>
      </c>
      <c r="C11" s="160">
        <v>37062</v>
      </c>
      <c r="D11" s="111"/>
    </row>
    <row r="12" spans="1:4" ht="12.75">
      <c r="A12" s="42" t="s">
        <v>38</v>
      </c>
      <c r="B12" s="160">
        <v>-88</v>
      </c>
      <c r="C12" s="160">
        <v>371</v>
      </c>
      <c r="D12" s="112"/>
    </row>
    <row r="13" spans="1:4" ht="12.75">
      <c r="A13" s="55" t="s">
        <v>39</v>
      </c>
      <c r="B13" s="161">
        <v>-184122</v>
      </c>
      <c r="C13" s="161">
        <v>-148410</v>
      </c>
      <c r="D13" s="112"/>
    </row>
    <row r="14" spans="1:4" ht="24">
      <c r="A14" s="69" t="s">
        <v>60</v>
      </c>
      <c r="B14" s="160">
        <f>SUM(B7:B13)</f>
        <v>123170</v>
      </c>
      <c r="C14" s="160">
        <f>SUM(C7:C13)</f>
        <v>52443</v>
      </c>
      <c r="D14" s="112"/>
    </row>
    <row r="15" spans="1:4" ht="12.75">
      <c r="A15" s="45" t="s">
        <v>40</v>
      </c>
      <c r="B15" s="43"/>
      <c r="C15" s="43"/>
      <c r="D15" s="112"/>
    </row>
    <row r="16" spans="1:4" ht="38.25">
      <c r="A16" s="64" t="s">
        <v>37</v>
      </c>
      <c r="B16" s="160">
        <v>-240</v>
      </c>
      <c r="C16" s="160">
        <v>0</v>
      </c>
      <c r="D16" s="112"/>
    </row>
    <row r="17" spans="1:4" ht="12.75">
      <c r="A17" s="65" t="s">
        <v>96</v>
      </c>
      <c r="B17" s="160">
        <v>295706</v>
      </c>
      <c r="C17" s="160">
        <v>63075</v>
      </c>
      <c r="D17" s="113"/>
    </row>
    <row r="18" spans="1:4" ht="12.75">
      <c r="A18" s="55" t="s">
        <v>9</v>
      </c>
      <c r="B18" s="160">
        <v>-329721</v>
      </c>
      <c r="C18" s="160">
        <v>270556</v>
      </c>
      <c r="D18" s="114"/>
    </row>
    <row r="19" spans="1:4" ht="12.75">
      <c r="A19" s="55" t="s">
        <v>13</v>
      </c>
      <c r="B19" s="160">
        <v>-207537</v>
      </c>
      <c r="C19" s="160">
        <v>1121</v>
      </c>
      <c r="D19" s="111"/>
    </row>
    <row r="20" spans="1:4" ht="12.75">
      <c r="A20" s="45" t="s">
        <v>41</v>
      </c>
      <c r="B20" s="43"/>
      <c r="C20" s="43"/>
      <c r="D20" s="109"/>
    </row>
    <row r="21" spans="1:4" ht="12.75">
      <c r="A21" s="65" t="s">
        <v>56</v>
      </c>
      <c r="B21" s="160">
        <v>-361073</v>
      </c>
      <c r="C21" s="160">
        <v>-108103</v>
      </c>
      <c r="D21" s="109"/>
    </row>
    <row r="22" spans="1:4" ht="12.75">
      <c r="A22" s="55" t="s">
        <v>42</v>
      </c>
      <c r="B22" s="160">
        <v>-325050</v>
      </c>
      <c r="C22" s="160">
        <v>-425399</v>
      </c>
      <c r="D22" s="112"/>
    </row>
    <row r="23" spans="1:4" ht="38.25">
      <c r="A23" s="64" t="s">
        <v>37</v>
      </c>
      <c r="B23" s="160">
        <v>-1720</v>
      </c>
      <c r="C23" s="160">
        <v>-6919</v>
      </c>
      <c r="D23" s="112"/>
    </row>
    <row r="24" spans="1:4" ht="13.5" thickBot="1">
      <c r="A24" s="55" t="s">
        <v>16</v>
      </c>
      <c r="B24" s="162">
        <v>49870</v>
      </c>
      <c r="C24" s="160">
        <v>-31460</v>
      </c>
      <c r="D24" s="112"/>
    </row>
    <row r="25" spans="1:4" ht="24">
      <c r="A25" s="70" t="s">
        <v>61</v>
      </c>
      <c r="B25" s="163">
        <f>SUM(B14:B24)</f>
        <v>-756595</v>
      </c>
      <c r="C25" s="163">
        <f>SUM(C14:C24)</f>
        <v>-184686</v>
      </c>
      <c r="D25" s="113"/>
    </row>
    <row r="26" spans="1:4" ht="13.5" thickBot="1">
      <c r="A26" s="56" t="s">
        <v>43</v>
      </c>
      <c r="B26" s="162">
        <v>0</v>
      </c>
      <c r="C26" s="164">
        <v>0</v>
      </c>
      <c r="D26" s="112"/>
    </row>
    <row r="27" spans="1:4" ht="13.5" thickBot="1">
      <c r="A27" s="42" t="s">
        <v>33</v>
      </c>
      <c r="B27" s="47">
        <f>B25+B26</f>
        <v>-756595</v>
      </c>
      <c r="C27" s="47">
        <f>C25+C26</f>
        <v>-184686</v>
      </c>
      <c r="D27" s="112"/>
    </row>
    <row r="28" spans="1:4" ht="12.75">
      <c r="A28" s="41" t="s">
        <v>44</v>
      </c>
      <c r="B28" s="44"/>
      <c r="C28" s="44"/>
      <c r="D28" s="114"/>
    </row>
    <row r="29" spans="1:4" ht="12.75">
      <c r="A29" s="57" t="s">
        <v>45</v>
      </c>
      <c r="B29" s="160">
        <v>-17289</v>
      </c>
      <c r="C29" s="160">
        <v>-3814</v>
      </c>
      <c r="D29" s="112"/>
    </row>
    <row r="30" spans="1:4" ht="12.75">
      <c r="A30" s="66" t="s">
        <v>57</v>
      </c>
      <c r="B30" s="160">
        <v>-286</v>
      </c>
      <c r="C30" s="160">
        <v>87</v>
      </c>
      <c r="D30" s="115"/>
    </row>
    <row r="31" spans="1:4" ht="12.75">
      <c r="A31" s="48" t="s">
        <v>46</v>
      </c>
      <c r="B31" s="160">
        <v>-1278567</v>
      </c>
      <c r="C31" s="164">
        <v>-420660</v>
      </c>
      <c r="D31" s="111"/>
    </row>
    <row r="32" spans="1:4" ht="13.5" thickBot="1">
      <c r="A32" s="58" t="s">
        <v>47</v>
      </c>
      <c r="B32" s="160">
        <v>957163</v>
      </c>
      <c r="C32" s="165">
        <v>240000</v>
      </c>
      <c r="D32" s="111"/>
    </row>
    <row r="33" spans="1:4" ht="13.5" thickBot="1">
      <c r="A33" s="67" t="s">
        <v>58</v>
      </c>
      <c r="B33" s="46">
        <f>SUM(B29:B32)</f>
        <v>-338979</v>
      </c>
      <c r="C33" s="119">
        <f>SUM(C29:C32)</f>
        <v>-184387</v>
      </c>
      <c r="D33" s="110"/>
    </row>
    <row r="34" spans="1:4" ht="12.75">
      <c r="A34" s="41" t="s">
        <v>48</v>
      </c>
      <c r="B34" s="44"/>
      <c r="C34" s="43"/>
      <c r="D34" s="116"/>
    </row>
    <row r="35" spans="1:4" ht="12.75">
      <c r="A35" s="48" t="s">
        <v>49</v>
      </c>
      <c r="B35" s="160">
        <v>87701</v>
      </c>
      <c r="C35" s="160">
        <v>-44559</v>
      </c>
      <c r="D35" s="116"/>
    </row>
    <row r="36" spans="1:4" ht="12.75">
      <c r="A36" s="48" t="s">
        <v>50</v>
      </c>
      <c r="B36" s="166">
        <v>-30316</v>
      </c>
      <c r="C36" s="167">
        <v>33492</v>
      </c>
      <c r="D36" s="116"/>
    </row>
    <row r="37" spans="1:4" ht="12.75">
      <c r="A37" s="42" t="s">
        <v>51</v>
      </c>
      <c r="B37" s="168">
        <v>0</v>
      </c>
      <c r="C37" s="167">
        <v>72412</v>
      </c>
      <c r="D37" s="116"/>
    </row>
    <row r="38" spans="1:4" ht="13.5" thickBot="1">
      <c r="A38" s="68" t="s">
        <v>59</v>
      </c>
      <c r="B38" s="169">
        <v>-79</v>
      </c>
      <c r="C38" s="164">
        <v>-156</v>
      </c>
      <c r="D38" s="116"/>
    </row>
    <row r="39" spans="1:4" ht="13.5" thickBot="1">
      <c r="A39" s="59"/>
      <c r="B39" s="49">
        <f>SUM(B35:B38)</f>
        <v>57306</v>
      </c>
      <c r="C39" s="49">
        <f>SUM(C35:C38)</f>
        <v>61189</v>
      </c>
      <c r="D39" s="110"/>
    </row>
    <row r="40" spans="1:4" ht="24">
      <c r="A40" s="50" t="s">
        <v>52</v>
      </c>
      <c r="B40" s="160">
        <v>7163</v>
      </c>
      <c r="C40" s="160">
        <v>-1912</v>
      </c>
      <c r="D40" s="116"/>
    </row>
    <row r="41" spans="1:4" ht="12.75">
      <c r="A41" s="60" t="s">
        <v>53</v>
      </c>
      <c r="B41" s="160">
        <f>B27+B33+B39+B40</f>
        <v>-1031105</v>
      </c>
      <c r="C41" s="160">
        <f>C27+C33+C39+C40</f>
        <v>-309796</v>
      </c>
      <c r="D41" s="116"/>
    </row>
    <row r="42" spans="1:4" ht="12.75">
      <c r="A42" s="57" t="s">
        <v>54</v>
      </c>
      <c r="B42" s="160">
        <v>3555113</v>
      </c>
      <c r="C42" s="160">
        <v>4306258</v>
      </c>
      <c r="D42" s="116"/>
    </row>
    <row r="43" spans="1:4" ht="12.75">
      <c r="A43" s="52" t="s">
        <v>55</v>
      </c>
      <c r="B43" s="51">
        <f>SUM(B41:B42)</f>
        <v>2524008</v>
      </c>
      <c r="C43" s="51">
        <f>SUM(C41:C42)</f>
        <v>3996462</v>
      </c>
      <c r="D43" s="111"/>
    </row>
    <row r="44" ht="12.75">
      <c r="D44" s="111"/>
    </row>
    <row r="45" ht="12.75">
      <c r="D45" s="117"/>
    </row>
    <row r="46" ht="12.75">
      <c r="D46" s="117"/>
    </row>
    <row r="47" spans="1:4" ht="12.75">
      <c r="A47" s="40" t="s">
        <v>22</v>
      </c>
      <c r="B47" s="22"/>
      <c r="C47" s="22" t="s">
        <v>0</v>
      </c>
      <c r="D47" s="116"/>
    </row>
    <row r="48" spans="1:5" ht="12.75">
      <c r="A48" s="40"/>
      <c r="B48" s="22"/>
      <c r="C48" s="22"/>
      <c r="E48" s="110"/>
    </row>
    <row r="49" spans="1:5" ht="12.75">
      <c r="A49" s="40"/>
      <c r="B49" s="22"/>
      <c r="C49" s="22"/>
      <c r="E49" s="118"/>
    </row>
    <row r="50" spans="1:5" ht="12.75">
      <c r="A50" s="40" t="s">
        <v>23</v>
      </c>
      <c r="B50" s="22"/>
      <c r="C50" s="22" t="s">
        <v>24</v>
      </c>
      <c r="E50" s="118"/>
    </row>
    <row r="51" spans="1:5" ht="14.25">
      <c r="A51" s="24"/>
      <c r="B51" s="24"/>
      <c r="C51" s="24"/>
      <c r="E51" s="11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7">
      <selection activeCell="A22" sqref="A22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8.421875" style="0" customWidth="1"/>
    <col min="4" max="4" width="13.00390625" style="0" customWidth="1"/>
    <col min="5" max="5" width="21.8515625" style="0" customWidth="1"/>
    <col min="6" max="6" width="11.28125" style="0" customWidth="1"/>
    <col min="8" max="8" width="32.28125" style="0" customWidth="1"/>
    <col min="9" max="9" width="12.7109375" style="0" customWidth="1"/>
    <col min="10" max="10" width="19.28125" style="0" customWidth="1"/>
    <col min="11" max="11" width="13.140625" style="0" customWidth="1"/>
    <col min="12" max="12" width="22.140625" style="0" customWidth="1"/>
    <col min="13" max="13" width="14.00390625" style="0" customWidth="1"/>
  </cols>
  <sheetData>
    <row r="2" spans="1:6" ht="12.75">
      <c r="A2" s="151" t="s">
        <v>104</v>
      </c>
      <c r="B2" s="152"/>
      <c r="C2" s="152"/>
      <c r="D2" s="152"/>
      <c r="E2" s="153"/>
      <c r="F2" s="153"/>
    </row>
    <row r="3" spans="1:6" ht="12.75">
      <c r="A3" s="153"/>
      <c r="B3" s="153"/>
      <c r="C3" s="153"/>
      <c r="D3" s="153"/>
      <c r="E3" s="153"/>
      <c r="F3" s="153"/>
    </row>
    <row r="5" spans="1:5" ht="60">
      <c r="A5" s="121"/>
      <c r="B5" s="122" t="s">
        <v>62</v>
      </c>
      <c r="C5" s="122" t="s">
        <v>63</v>
      </c>
      <c r="D5" s="122" t="s">
        <v>64</v>
      </c>
      <c r="E5" s="122" t="s">
        <v>65</v>
      </c>
    </row>
    <row r="6" spans="1:5" ht="15">
      <c r="A6" s="123"/>
      <c r="B6" s="124"/>
      <c r="C6" s="124"/>
      <c r="D6" s="124"/>
      <c r="E6" s="124"/>
    </row>
    <row r="7" spans="1:12" ht="15">
      <c r="A7" s="125" t="s">
        <v>105</v>
      </c>
      <c r="B7" s="170">
        <v>921310</v>
      </c>
      <c r="C7" s="170">
        <v>161</v>
      </c>
      <c r="D7" s="170">
        <v>98354</v>
      </c>
      <c r="E7" s="170">
        <f>SUM(B7:D7)</f>
        <v>1019825</v>
      </c>
      <c r="G7" s="133"/>
      <c r="H7" s="134"/>
      <c r="I7" s="134"/>
      <c r="J7" s="36"/>
      <c r="K7" s="134"/>
      <c r="L7" s="134"/>
    </row>
    <row r="8" spans="1:12" ht="15">
      <c r="A8" s="128"/>
      <c r="B8" s="126"/>
      <c r="C8" s="127"/>
      <c r="D8" s="126"/>
      <c r="E8" s="126"/>
      <c r="G8" s="133"/>
      <c r="H8" s="135"/>
      <c r="I8" s="135"/>
      <c r="J8" s="135"/>
      <c r="K8" s="135"/>
      <c r="L8" s="135"/>
    </row>
    <row r="9" spans="1:12" ht="14.25">
      <c r="A9" s="124" t="s">
        <v>66</v>
      </c>
      <c r="B9" s="171">
        <v>0</v>
      </c>
      <c r="C9" s="171">
        <v>0</v>
      </c>
      <c r="D9" s="171">
        <v>0</v>
      </c>
      <c r="E9" s="172">
        <f>SUM(B9:D9)</f>
        <v>0</v>
      </c>
      <c r="G9" s="136"/>
      <c r="H9" s="36"/>
      <c r="I9" s="36"/>
      <c r="J9" s="36"/>
      <c r="K9" s="36"/>
      <c r="L9" s="137"/>
    </row>
    <row r="10" spans="1:12" ht="28.5">
      <c r="A10" s="129" t="s">
        <v>67</v>
      </c>
      <c r="B10" s="171">
        <v>0</v>
      </c>
      <c r="C10" s="171">
        <v>0</v>
      </c>
      <c r="D10" s="171">
        <v>127</v>
      </c>
      <c r="E10" s="173">
        <f>SUM(B10:D10)</f>
        <v>127</v>
      </c>
      <c r="G10" s="138"/>
      <c r="H10" s="36"/>
      <c r="I10" s="36"/>
      <c r="J10" s="36"/>
      <c r="K10" s="36"/>
      <c r="L10" s="82"/>
    </row>
    <row r="11" spans="1:12" ht="14.25">
      <c r="A11" s="124" t="s">
        <v>68</v>
      </c>
      <c r="B11" s="171">
        <v>0</v>
      </c>
      <c r="C11" s="171">
        <v>0</v>
      </c>
      <c r="D11" s="171">
        <v>0</v>
      </c>
      <c r="E11" s="171">
        <f>SUM(B11:D11)</f>
        <v>0</v>
      </c>
      <c r="G11" s="136"/>
      <c r="H11" s="36"/>
      <c r="I11" s="36"/>
      <c r="J11" s="36"/>
      <c r="K11" s="36"/>
      <c r="L11" s="36"/>
    </row>
    <row r="12" spans="1:12" ht="57">
      <c r="A12" s="130" t="s">
        <v>69</v>
      </c>
      <c r="B12" s="171">
        <v>0</v>
      </c>
      <c r="C12" s="171">
        <v>72412</v>
      </c>
      <c r="D12" s="171">
        <v>0</v>
      </c>
      <c r="E12" s="171">
        <f>SUM(B12:D12)</f>
        <v>72412</v>
      </c>
      <c r="G12" s="138"/>
      <c r="H12" s="36"/>
      <c r="I12" s="36"/>
      <c r="J12" s="36"/>
      <c r="K12" s="36"/>
      <c r="L12" s="36"/>
    </row>
    <row r="13" spans="1:12" ht="15">
      <c r="A13" s="125" t="s">
        <v>98</v>
      </c>
      <c r="B13" s="131">
        <f>SUM(B7:B12)</f>
        <v>921310</v>
      </c>
      <c r="C13" s="131">
        <f>SUM(C7:C12)</f>
        <v>72573</v>
      </c>
      <c r="D13" s="131">
        <f>SUM(D7:D12)</f>
        <v>98481</v>
      </c>
      <c r="E13" s="131">
        <f>SUM(B13:D13)</f>
        <v>1092364</v>
      </c>
      <c r="G13" s="133"/>
      <c r="H13" s="139"/>
      <c r="I13" s="139"/>
      <c r="J13" s="139"/>
      <c r="K13" s="139"/>
      <c r="L13" s="140"/>
    </row>
    <row r="14" spans="1:12" ht="15">
      <c r="A14" s="125" t="s">
        <v>106</v>
      </c>
      <c r="B14" s="174">
        <v>1080814</v>
      </c>
      <c r="C14" s="171">
        <v>0</v>
      </c>
      <c r="D14" s="174">
        <v>56348</v>
      </c>
      <c r="E14" s="174">
        <f>SUM(B14:D14)</f>
        <v>1137162</v>
      </c>
      <c r="G14" s="133"/>
      <c r="H14" s="135"/>
      <c r="I14" s="135"/>
      <c r="J14" s="135"/>
      <c r="K14" s="135"/>
      <c r="L14" s="135"/>
    </row>
    <row r="15" spans="1:12" ht="15">
      <c r="A15" s="120"/>
      <c r="B15" s="132"/>
      <c r="C15" s="132"/>
      <c r="D15" s="132"/>
      <c r="E15" s="132"/>
      <c r="G15" s="136"/>
      <c r="H15" s="36"/>
      <c r="I15" s="36"/>
      <c r="J15" s="36"/>
      <c r="K15" s="36"/>
      <c r="L15" s="137"/>
    </row>
    <row r="16" spans="1:12" ht="14.25">
      <c r="A16" s="124" t="s">
        <v>66</v>
      </c>
      <c r="B16" s="171">
        <v>0</v>
      </c>
      <c r="C16" s="171">
        <v>0</v>
      </c>
      <c r="D16" s="171">
        <v>0</v>
      </c>
      <c r="E16" s="172">
        <f>SUM(B16:D16)</f>
        <v>0</v>
      </c>
      <c r="G16" s="138"/>
      <c r="H16" s="36"/>
      <c r="I16" s="36"/>
      <c r="J16" s="36"/>
      <c r="K16" s="36"/>
      <c r="L16" s="82"/>
    </row>
    <row r="17" spans="1:12" ht="28.5">
      <c r="A17" s="129" t="s">
        <v>67</v>
      </c>
      <c r="B17" s="171">
        <v>0</v>
      </c>
      <c r="C17" s="171">
        <v>0</v>
      </c>
      <c r="D17" s="171">
        <v>12953</v>
      </c>
      <c r="E17" s="173">
        <f>SUM(B17:D17)</f>
        <v>12953</v>
      </c>
      <c r="G17" s="136"/>
      <c r="H17" s="36"/>
      <c r="I17" s="36"/>
      <c r="J17" s="36"/>
      <c r="K17" s="36"/>
      <c r="L17" s="36"/>
    </row>
    <row r="18" spans="1:12" ht="14.25">
      <c r="A18" s="124" t="s">
        <v>68</v>
      </c>
      <c r="B18" s="171">
        <v>0</v>
      </c>
      <c r="C18" s="171">
        <v>0</v>
      </c>
      <c r="D18" s="171">
        <v>0</v>
      </c>
      <c r="E18" s="171">
        <f>SUM(B18:D18)</f>
        <v>0</v>
      </c>
      <c r="G18" s="138"/>
      <c r="H18" s="36"/>
      <c r="I18" s="36"/>
      <c r="J18" s="36"/>
      <c r="K18" s="36"/>
      <c r="L18" s="36"/>
    </row>
    <row r="19" spans="1:12" ht="57">
      <c r="A19" s="130" t="s">
        <v>69</v>
      </c>
      <c r="B19" s="171">
        <v>0</v>
      </c>
      <c r="C19" s="171">
        <v>0</v>
      </c>
      <c r="D19" s="171">
        <v>0</v>
      </c>
      <c r="E19" s="171">
        <f>SUM(B19:D19)</f>
        <v>0</v>
      </c>
      <c r="G19" s="133"/>
      <c r="H19" s="139"/>
      <c r="I19" s="139"/>
      <c r="J19" s="139"/>
      <c r="K19" s="139"/>
      <c r="L19" s="140"/>
    </row>
    <row r="20" spans="1:12" ht="15">
      <c r="A20" s="125" t="s">
        <v>107</v>
      </c>
      <c r="B20" s="175">
        <f>SUM(B14:B19)</f>
        <v>1080814</v>
      </c>
      <c r="C20" s="132">
        <f>SUM(C15:C19)</f>
        <v>0</v>
      </c>
      <c r="D20" s="175">
        <f>SUM(D14:D19)</f>
        <v>69301</v>
      </c>
      <c r="E20" s="175">
        <f>SUM(B20:D20)</f>
        <v>1150115</v>
      </c>
      <c r="G20" s="133"/>
      <c r="H20" s="135"/>
      <c r="I20" s="135"/>
      <c r="J20" s="135"/>
      <c r="K20" s="135"/>
      <c r="L20" s="135"/>
    </row>
    <row r="21" spans="7:12" ht="14.25">
      <c r="G21" s="136"/>
      <c r="H21" s="36"/>
      <c r="I21" s="36"/>
      <c r="J21" s="36"/>
      <c r="K21" s="36"/>
      <c r="L21" s="137"/>
    </row>
    <row r="22" spans="7:12" ht="14.25">
      <c r="G22" s="138"/>
      <c r="H22" s="36"/>
      <c r="I22" s="36"/>
      <c r="J22" s="36"/>
      <c r="K22" s="36"/>
      <c r="L22" s="82"/>
    </row>
    <row r="23" spans="7:12" ht="14.25">
      <c r="G23" s="136"/>
      <c r="H23" s="36"/>
      <c r="I23" s="36"/>
      <c r="J23" s="36"/>
      <c r="K23" s="36"/>
      <c r="L23" s="36"/>
    </row>
    <row r="24" spans="7:12" ht="14.25">
      <c r="G24" s="138"/>
      <c r="H24" s="36"/>
      <c r="I24" s="36"/>
      <c r="J24" s="36"/>
      <c r="K24" s="36"/>
      <c r="L24" s="36"/>
    </row>
    <row r="25" spans="1:12" ht="15">
      <c r="A25" s="40" t="s">
        <v>22</v>
      </c>
      <c r="B25" s="22"/>
      <c r="C25" s="22" t="s">
        <v>0</v>
      </c>
      <c r="G25" s="133"/>
      <c r="H25" s="139"/>
      <c r="I25" s="139"/>
      <c r="J25" s="139"/>
      <c r="K25" s="139"/>
      <c r="L25" s="140"/>
    </row>
    <row r="26" spans="1:3" ht="12.75">
      <c r="A26" s="40"/>
      <c r="B26" s="22"/>
      <c r="C26" s="22"/>
    </row>
    <row r="27" spans="1:3" ht="12.75">
      <c r="A27" s="40"/>
      <c r="B27" s="22"/>
      <c r="C27" s="22"/>
    </row>
    <row r="28" spans="1:3" ht="12.75">
      <c r="A28" s="40" t="s">
        <v>23</v>
      </c>
      <c r="B28" s="22"/>
      <c r="C28" s="22" t="s">
        <v>24</v>
      </c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Мукашова Айжамал Эсенкадыровна</cp:lastModifiedBy>
  <cp:lastPrinted>2015-04-07T11:37:05Z</cp:lastPrinted>
  <dcterms:created xsi:type="dcterms:W3CDTF">1996-10-08T23:32:33Z</dcterms:created>
  <dcterms:modified xsi:type="dcterms:W3CDTF">2017-10-12T10:16:08Z</dcterms:modified>
  <cp:category/>
  <cp:version/>
  <cp:contentType/>
  <cp:contentStatus/>
</cp:coreProperties>
</file>