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04.2019\"/>
    </mc:Choice>
  </mc:AlternateContent>
  <bookViews>
    <workbookView xWindow="0" yWindow="0" windowWidth="11805" windowHeight="9060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/>
</workbook>
</file>

<file path=xl/calcChain.xml><?xml version="1.0" encoding="utf-8"?>
<calcChain xmlns="http://schemas.openxmlformats.org/spreadsheetml/2006/main">
  <c r="B20" i="5" l="1"/>
  <c r="B33" i="3"/>
  <c r="D41" i="3" l="1"/>
  <c r="D13" i="3"/>
  <c r="D12" i="3"/>
  <c r="C12" i="3"/>
  <c r="C13" i="3" s="1"/>
  <c r="B12" i="3"/>
  <c r="B13" i="3" s="1"/>
  <c r="C18" i="5"/>
  <c r="B18" i="5"/>
  <c r="C9" i="5"/>
  <c r="C11" i="5"/>
  <c r="B9" i="5"/>
  <c r="B11" i="5"/>
  <c r="D48" i="3"/>
  <c r="C48" i="3"/>
  <c r="B48" i="3"/>
  <c r="C41" i="3"/>
  <c r="B41" i="3"/>
  <c r="D21" i="3"/>
  <c r="C21" i="3"/>
  <c r="C22" i="3" s="1"/>
  <c r="B21" i="3"/>
  <c r="D18" i="3"/>
  <c r="C18" i="3"/>
  <c r="B18" i="3"/>
  <c r="B22" i="3"/>
  <c r="D50" i="3"/>
  <c r="B22" i="5" l="1"/>
  <c r="B26" i="5" s="1"/>
  <c r="B29" i="5" s="1"/>
  <c r="B31" i="5" s="1"/>
  <c r="B32" i="5" s="1"/>
  <c r="C50" i="3"/>
  <c r="B50" i="3"/>
  <c r="D22" i="3"/>
  <c r="C22" i="5"/>
  <c r="C26" i="5" s="1"/>
  <c r="C29" i="5" s="1"/>
  <c r="C31" i="5" s="1"/>
  <c r="C32" i="5" s="1"/>
  <c r="B28" i="3"/>
  <c r="D28" i="3"/>
  <c r="C28" i="3"/>
</calcChain>
</file>

<file path=xl/sharedStrings.xml><?xml version="1.0" encoding="utf-8"?>
<sst xmlns="http://schemas.openxmlformats.org/spreadsheetml/2006/main" count="81" uniqueCount="71">
  <si>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</si>
  <si>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</si>
  <si>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</si>
  <si>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</si>
  <si>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</si>
  <si>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</si>
  <si>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</si>
  <si>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</si>
  <si>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</si>
  <si>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</si>
  <si>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</si>
  <si>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</si>
  <si>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</si>
  <si>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</si>
  <si>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</si>
  <si>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</si>
  <si>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</si>
  <si>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</si>
  <si>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</si>
  <si>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</si>
  <si>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</si>
  <si>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</si>
  <si>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</si>
  <si>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</si>
  <si>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</si>
  <si>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</si>
  <si>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</si>
  <si>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</si>
  <si>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</si>
  <si>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</si>
  <si>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</si>
  <si>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</si>
  <si>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</si>
  <si>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</si>
  <si>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</si>
  <si>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</si>
  <si>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</si>
  <si>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</si>
  <si>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</si>
  <si>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</si>
  <si>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</si>
  <si>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</si>
  <si>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</si>
  <si>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</si>
  <si>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</si>
  <si>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</si>
  <si>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</si>
  <si>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</si>
  <si>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</si>
  <si>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</si>
  <si>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</si>
  <si>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</si>
  <si>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</si>
  <si>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</si>
  <si>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</si>
  <si>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</si>
  <si>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</si>
  <si>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Декабрь 2018 ж.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</si>
  <si>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</si>
  <si>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</si>
  <si>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</si>
  <si>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</si>
  <si>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 xml:space="preserve">2019-жылдын 30-апрелине карата финансылык абал жөнүндө отчет  </t>
  </si>
  <si>
    <t>Апрель  2019 ж.</t>
  </si>
  <si>
    <t>Апрель  2018 ж.</t>
  </si>
  <si>
    <t>Башкы бухгалтер орун басары</t>
  </si>
  <si>
    <t>Райынбекова М.Б</t>
  </si>
  <si>
    <t>"Коммерциялык банк КЫРГЫЗСТАН " ААКтын 2019-жылдын 30-апрелине карата  жалпы киреше отчету</t>
  </si>
  <si>
    <t>Апрель 2019 ж.</t>
  </si>
  <si>
    <t>Апрель 2018 ж.</t>
  </si>
  <si>
    <t>Райынбекова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</si>
</sst>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5" fontId="10" fillId="2" borderId="0" xfId="8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165" fontId="12" fillId="2" borderId="0" xfId="8" applyNumberFormat="1" applyFont="1" applyFill="1" applyAlignment="1">
      <alignment horizontal="right"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B40" zoomScaleNormal="100" workbookViewId="0">
      <selection activeCell="C64" sqref="C64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1" t="s">
        <v>55</v>
      </c>
      <c r="B1" s="91"/>
      <c r="C1" s="91"/>
    </row>
    <row r="2" spans="1:9" ht="14.25" customHeight="1" x14ac:dyDescent="0.25">
      <c r="A2" s="91" t="s">
        <v>62</v>
      </c>
      <c r="B2" s="91"/>
      <c r="C2" s="91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63</v>
      </c>
      <c r="C5" s="29" t="s">
        <v>64</v>
      </c>
      <c r="D5" s="29" t="s">
        <v>57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62">
        <v>1290468</v>
      </c>
      <c r="C8" s="16">
        <v>1357972</v>
      </c>
      <c r="D8" s="62">
        <v>2080444</v>
      </c>
      <c r="I8" s="12"/>
    </row>
    <row r="9" spans="1:9" x14ac:dyDescent="0.2">
      <c r="A9" s="3" t="s">
        <v>3</v>
      </c>
      <c r="B9" s="62">
        <v>768588</v>
      </c>
      <c r="C9" s="16">
        <v>733911</v>
      </c>
      <c r="D9" s="62">
        <v>593164</v>
      </c>
      <c r="I9" s="12"/>
    </row>
    <row r="10" spans="1:9" x14ac:dyDescent="0.2">
      <c r="A10" s="3" t="s">
        <v>4</v>
      </c>
      <c r="B10" s="62">
        <v>379331</v>
      </c>
      <c r="C10" s="16">
        <v>1000575</v>
      </c>
      <c r="D10" s="62">
        <v>398097</v>
      </c>
      <c r="I10" s="12"/>
    </row>
    <row r="11" spans="1:9" x14ac:dyDescent="0.2">
      <c r="A11" s="3" t="s">
        <v>58</v>
      </c>
      <c r="B11" s="81">
        <v>-4806</v>
      </c>
      <c r="C11" s="32">
        <v>0</v>
      </c>
      <c r="D11" s="81">
        <v>-4624</v>
      </c>
      <c r="I11" s="12"/>
    </row>
    <row r="12" spans="1:9" ht="15" x14ac:dyDescent="0.25">
      <c r="A12" s="3" t="s">
        <v>59</v>
      </c>
      <c r="B12" s="85">
        <f>SUM(B10:B11)</f>
        <v>374525</v>
      </c>
      <c r="C12" s="85">
        <f>C10-C11</f>
        <v>1000575</v>
      </c>
      <c r="D12" s="85">
        <f>SUM(D10:D11)</f>
        <v>393473</v>
      </c>
      <c r="I12" s="12"/>
    </row>
    <row r="13" spans="1:9" ht="15" x14ac:dyDescent="0.25">
      <c r="A13" s="5" t="s">
        <v>5</v>
      </c>
      <c r="B13" s="13">
        <f>B8+B9+B12</f>
        <v>2433581</v>
      </c>
      <c r="C13" s="13">
        <f>C8+C9+C12</f>
        <v>3092458</v>
      </c>
      <c r="D13" s="13">
        <f>D8+D9+D12</f>
        <v>3067081</v>
      </c>
      <c r="I13" s="12"/>
    </row>
    <row r="14" spans="1:9" x14ac:dyDescent="0.2">
      <c r="A14" s="2" t="s">
        <v>23</v>
      </c>
      <c r="B14" s="86">
        <v>1684123</v>
      </c>
      <c r="C14" s="15">
        <v>1720148</v>
      </c>
      <c r="D14" s="86">
        <v>2012812</v>
      </c>
      <c r="I14" s="12"/>
    </row>
    <row r="15" spans="1:9" ht="32.25" customHeight="1" x14ac:dyDescent="0.2">
      <c r="A15" s="2" t="s">
        <v>22</v>
      </c>
      <c r="B15" s="62">
        <v>59524</v>
      </c>
      <c r="C15" s="16">
        <v>11782</v>
      </c>
      <c r="D15" s="62">
        <v>23077</v>
      </c>
      <c r="I15" s="12"/>
    </row>
    <row r="16" spans="1:9" ht="32.25" customHeight="1" x14ac:dyDescent="0.2">
      <c r="A16" s="2" t="s">
        <v>21</v>
      </c>
      <c r="B16" s="62">
        <v>301697</v>
      </c>
      <c r="C16" s="16">
        <v>218857</v>
      </c>
      <c r="D16" s="62">
        <v>247963</v>
      </c>
      <c r="I16" s="12"/>
    </row>
    <row r="17" spans="1:9" ht="14.25" customHeight="1" x14ac:dyDescent="0.2">
      <c r="A17" s="3" t="s">
        <v>24</v>
      </c>
      <c r="B17" s="32">
        <v>0</v>
      </c>
      <c r="C17" s="32">
        <v>-785</v>
      </c>
      <c r="D17" s="81">
        <v>0</v>
      </c>
      <c r="I17" s="12"/>
    </row>
    <row r="18" spans="1:9" ht="15" customHeight="1" x14ac:dyDescent="0.25">
      <c r="A18" s="5" t="s">
        <v>25</v>
      </c>
      <c r="B18" s="13">
        <f>B16+B17</f>
        <v>301697</v>
      </c>
      <c r="C18" s="13">
        <f>C16+C17</f>
        <v>218072</v>
      </c>
      <c r="D18" s="13">
        <f>D16+D17</f>
        <v>247963</v>
      </c>
      <c r="I18" s="12"/>
    </row>
    <row r="19" spans="1:9" x14ac:dyDescent="0.2">
      <c r="A19" s="8" t="s">
        <v>26</v>
      </c>
      <c r="B19" s="62">
        <v>6887662</v>
      </c>
      <c r="C19" s="16">
        <v>6570147</v>
      </c>
      <c r="D19" s="62">
        <v>6606775</v>
      </c>
      <c r="I19" s="12"/>
    </row>
    <row r="20" spans="1:9" x14ac:dyDescent="0.2">
      <c r="A20" s="3" t="s">
        <v>24</v>
      </c>
      <c r="B20" s="81">
        <v>-379619</v>
      </c>
      <c r="C20" s="32">
        <v>-531389</v>
      </c>
      <c r="D20" s="81">
        <v>-410392</v>
      </c>
      <c r="I20" s="12"/>
    </row>
    <row r="21" spans="1:9" ht="15" x14ac:dyDescent="0.25">
      <c r="A21" s="9" t="s">
        <v>27</v>
      </c>
      <c r="B21" s="14">
        <f>B19+B20</f>
        <v>6508043</v>
      </c>
      <c r="C21" s="14">
        <f>C19+C20</f>
        <v>6038758</v>
      </c>
      <c r="D21" s="14">
        <f>D19+D20</f>
        <v>6196383</v>
      </c>
      <c r="I21" s="12"/>
    </row>
    <row r="22" spans="1:9" ht="15" x14ac:dyDescent="0.25">
      <c r="A22" s="9" t="s">
        <v>6</v>
      </c>
      <c r="B22" s="13">
        <f>B18+B21</f>
        <v>6809740</v>
      </c>
      <c r="C22" s="13">
        <f>C18+C21</f>
        <v>6256830</v>
      </c>
      <c r="D22" s="13">
        <f>D18+D21</f>
        <v>6444346</v>
      </c>
      <c r="I22" s="12"/>
    </row>
    <row r="23" spans="1:9" ht="57" x14ac:dyDescent="0.2">
      <c r="A23" s="2" t="s">
        <v>7</v>
      </c>
      <c r="B23" s="81">
        <v>0</v>
      </c>
      <c r="C23" s="32">
        <v>0</v>
      </c>
      <c r="D23" s="81">
        <v>454</v>
      </c>
      <c r="I23" s="12"/>
    </row>
    <row r="24" spans="1:9" x14ac:dyDescent="0.2">
      <c r="A24" s="10" t="s">
        <v>8</v>
      </c>
      <c r="B24" s="32">
        <v>28911</v>
      </c>
      <c r="C24" s="32">
        <v>0</v>
      </c>
      <c r="D24" s="81">
        <v>0</v>
      </c>
      <c r="I24" s="12"/>
    </row>
    <row r="25" spans="1:9" x14ac:dyDescent="0.2">
      <c r="A25" s="3" t="s">
        <v>9</v>
      </c>
      <c r="B25" s="62">
        <v>577411</v>
      </c>
      <c r="C25" s="16">
        <v>560878</v>
      </c>
      <c r="D25" s="62">
        <v>560853</v>
      </c>
      <c r="I25" s="12"/>
    </row>
    <row r="26" spans="1:9" ht="13.5" customHeight="1" x14ac:dyDescent="0.2">
      <c r="A26" s="3" t="s">
        <v>10</v>
      </c>
      <c r="B26" s="62">
        <v>376453</v>
      </c>
      <c r="C26" s="16">
        <v>433070</v>
      </c>
      <c r="D26" s="62">
        <v>499908</v>
      </c>
      <c r="I26" s="12"/>
    </row>
    <row r="27" spans="1:9" ht="13.5" customHeight="1" x14ac:dyDescent="0.2">
      <c r="A27" s="2"/>
      <c r="B27" s="15"/>
      <c r="D27" s="25"/>
      <c r="I27" s="12"/>
    </row>
    <row r="28" spans="1:9" ht="15.75" thickBot="1" x14ac:dyDescent="0.3">
      <c r="A28" s="5" t="s">
        <v>11</v>
      </c>
      <c r="B28" s="19">
        <f>B13+B14+B15+B22+B23+B24+B25+B26</f>
        <v>11969743</v>
      </c>
      <c r="C28" s="19">
        <f>C13+C14+C15+C22+C23+C24+C25+C26</f>
        <v>12075166</v>
      </c>
      <c r="D28" s="19">
        <f>D13+D14+D15+D22+D23+D24+D25+D26</f>
        <v>12608531</v>
      </c>
      <c r="I28" s="12"/>
    </row>
    <row r="29" spans="1:9" ht="15.75" thickTop="1" x14ac:dyDescent="0.25">
      <c r="A29" s="5"/>
      <c r="B29" s="20"/>
      <c r="D29" s="25"/>
      <c r="I29" s="12"/>
    </row>
    <row r="30" spans="1:9" ht="15" x14ac:dyDescent="0.25">
      <c r="A30" s="5" t="s">
        <v>28</v>
      </c>
      <c r="B30" s="21"/>
      <c r="D30" s="25"/>
      <c r="I30" s="12"/>
    </row>
    <row r="31" spans="1:9" ht="18.75" x14ac:dyDescent="0.4">
      <c r="A31" s="2" t="s">
        <v>29</v>
      </c>
      <c r="B31" s="69"/>
      <c r="C31" s="16"/>
      <c r="D31" s="16"/>
      <c r="I31" s="12"/>
    </row>
    <row r="32" spans="1:9" ht="28.5" x14ac:dyDescent="0.2">
      <c r="A32" s="31" t="s">
        <v>30</v>
      </c>
      <c r="B32" s="62">
        <v>693440</v>
      </c>
      <c r="C32" s="50">
        <v>937114</v>
      </c>
      <c r="D32" s="62">
        <v>995081</v>
      </c>
      <c r="I32" s="12"/>
    </row>
    <row r="33" spans="1:9" x14ac:dyDescent="0.2">
      <c r="A33" s="3" t="s">
        <v>12</v>
      </c>
      <c r="B33" s="87">
        <f>7905871</f>
        <v>7905871</v>
      </c>
      <c r="C33" s="16">
        <v>8167803</v>
      </c>
      <c r="D33" s="87">
        <v>8223197</v>
      </c>
      <c r="I33" s="12"/>
    </row>
    <row r="34" spans="1:9" x14ac:dyDescent="0.2">
      <c r="A34" s="3" t="s">
        <v>13</v>
      </c>
      <c r="B34" s="62">
        <v>1455462</v>
      </c>
      <c r="C34" s="16">
        <v>1294238</v>
      </c>
      <c r="D34" s="62">
        <v>1455395</v>
      </c>
      <c r="I34" s="12"/>
    </row>
    <row r="35" spans="1:9" x14ac:dyDescent="0.2">
      <c r="A35" s="3" t="s">
        <v>14</v>
      </c>
      <c r="B35" s="62">
        <v>2241</v>
      </c>
      <c r="C35" s="88">
        <v>391</v>
      </c>
      <c r="D35" s="62">
        <v>1350</v>
      </c>
      <c r="I35" s="12"/>
    </row>
    <row r="36" spans="1:9" x14ac:dyDescent="0.2">
      <c r="A36" s="3" t="s">
        <v>15</v>
      </c>
      <c r="B36" s="62">
        <v>15755</v>
      </c>
      <c r="C36" s="16">
        <v>13666</v>
      </c>
      <c r="D36" s="62">
        <v>15555</v>
      </c>
      <c r="I36" s="12"/>
    </row>
    <row r="37" spans="1:9" ht="57" x14ac:dyDescent="0.2">
      <c r="A37" s="2" t="s">
        <v>7</v>
      </c>
      <c r="B37" s="88">
        <v>916</v>
      </c>
      <c r="C37" s="88">
        <v>6774</v>
      </c>
      <c r="D37" s="92">
        <v>0</v>
      </c>
      <c r="I37" s="12"/>
    </row>
    <row r="38" spans="1:9" x14ac:dyDescent="0.2">
      <c r="A38" s="2" t="s">
        <v>60</v>
      </c>
      <c r="B38" s="88">
        <v>0</v>
      </c>
      <c r="C38" s="88">
        <v>0</v>
      </c>
      <c r="D38" s="62">
        <v>110217</v>
      </c>
      <c r="I38" s="12"/>
    </row>
    <row r="39" spans="1:9" x14ac:dyDescent="0.2">
      <c r="A39" s="3" t="s">
        <v>16</v>
      </c>
      <c r="B39" s="62">
        <v>354109</v>
      </c>
      <c r="C39" s="62">
        <v>317963</v>
      </c>
      <c r="D39" s="62">
        <v>293147</v>
      </c>
      <c r="I39" s="12"/>
    </row>
    <row r="40" spans="1:9" x14ac:dyDescent="0.2">
      <c r="A40" s="6"/>
      <c r="B40" s="15"/>
      <c r="D40" s="15"/>
      <c r="I40" s="12"/>
    </row>
    <row r="41" spans="1:9" ht="15" x14ac:dyDescent="0.25">
      <c r="A41" s="5" t="s">
        <v>17</v>
      </c>
      <c r="B41" s="22">
        <f>SUM(B32:B39)</f>
        <v>10427794</v>
      </c>
      <c r="C41" s="22">
        <f>SUM(C32:C39)</f>
        <v>10737949</v>
      </c>
      <c r="D41" s="22">
        <f>SUM(D32:D39)</f>
        <v>11093942</v>
      </c>
      <c r="I41" s="12"/>
    </row>
    <row r="42" spans="1:9" x14ac:dyDescent="0.2">
      <c r="A42" s="2"/>
      <c r="B42" s="21"/>
      <c r="D42" s="25"/>
      <c r="I42" s="12"/>
    </row>
    <row r="43" spans="1:9" ht="12.75" customHeight="1" x14ac:dyDescent="0.25">
      <c r="A43" s="2" t="s">
        <v>1</v>
      </c>
      <c r="B43" s="70"/>
      <c r="C43" s="16"/>
      <c r="D43" s="16"/>
      <c r="I43" s="12"/>
    </row>
    <row r="44" spans="1:9" x14ac:dyDescent="0.2">
      <c r="A44" s="2" t="s">
        <v>31</v>
      </c>
      <c r="B44" s="62">
        <v>1301658</v>
      </c>
      <c r="C44" s="16">
        <v>1126356</v>
      </c>
      <c r="D44" s="62">
        <v>1301658</v>
      </c>
      <c r="I44" s="12"/>
    </row>
    <row r="45" spans="1:9" x14ac:dyDescent="0.2">
      <c r="A45" s="3" t="s">
        <v>18</v>
      </c>
      <c r="B45" s="16"/>
      <c r="C45" s="16"/>
      <c r="D45" s="16"/>
      <c r="I45" s="12"/>
    </row>
    <row r="46" spans="1:9" x14ac:dyDescent="0.2">
      <c r="A46" s="3" t="s">
        <v>19</v>
      </c>
      <c r="B46" s="89">
        <v>240291</v>
      </c>
      <c r="C46" s="51">
        <v>210861</v>
      </c>
      <c r="D46" s="89">
        <v>212931</v>
      </c>
      <c r="I46" s="12"/>
    </row>
    <row r="47" spans="1:9" x14ac:dyDescent="0.2">
      <c r="A47" s="2"/>
      <c r="B47" s="17"/>
      <c r="D47" s="25"/>
      <c r="I47" s="12"/>
    </row>
    <row r="48" spans="1:9" ht="15" x14ac:dyDescent="0.25">
      <c r="A48" s="7" t="s">
        <v>32</v>
      </c>
      <c r="B48" s="23">
        <f>SUM(B44:B46)</f>
        <v>1541949</v>
      </c>
      <c r="C48" s="23">
        <f>SUM(C44:C46)</f>
        <v>1337217</v>
      </c>
      <c r="D48" s="23">
        <f>SUM(D44:D46)</f>
        <v>1514589</v>
      </c>
      <c r="I48" s="12"/>
    </row>
    <row r="49" spans="1:9" ht="15" x14ac:dyDescent="0.25">
      <c r="A49" s="7"/>
      <c r="B49" s="23"/>
      <c r="D49" s="25"/>
      <c r="I49" s="12"/>
    </row>
    <row r="50" spans="1:9" ht="15.75" thickBot="1" x14ac:dyDescent="0.3">
      <c r="A50" s="11" t="s">
        <v>33</v>
      </c>
      <c r="B50" s="24">
        <f>B41+B48</f>
        <v>11969743</v>
      </c>
      <c r="C50" s="24">
        <f>C41+C48</f>
        <v>12075166</v>
      </c>
      <c r="D50" s="24">
        <f>D41+D48</f>
        <v>12608531</v>
      </c>
      <c r="I50" s="12"/>
    </row>
    <row r="51" spans="1:9" ht="15" thickTop="1" x14ac:dyDescent="0.2"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ht="15" x14ac:dyDescent="0.25">
      <c r="A53" s="11"/>
      <c r="B53" s="23"/>
      <c r="C53" s="18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x14ac:dyDescent="0.2">
      <c r="A56" s="2"/>
    </row>
    <row r="57" spans="1:9" x14ac:dyDescent="0.2">
      <c r="A57" s="12"/>
    </row>
    <row r="58" spans="1:9" x14ac:dyDescent="0.2">
      <c r="A58" s="3" t="s">
        <v>35</v>
      </c>
      <c r="C58" s="53" t="s">
        <v>0</v>
      </c>
    </row>
    <row r="59" spans="1:9" x14ac:dyDescent="0.2">
      <c r="C59" s="53"/>
    </row>
    <row r="60" spans="1:9" x14ac:dyDescent="0.2">
      <c r="C60" s="53"/>
    </row>
    <row r="61" spans="1:9" x14ac:dyDescent="0.2">
      <c r="A61" s="56" t="s">
        <v>65</v>
      </c>
      <c r="C61" s="53" t="s">
        <v>66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B35" sqref="B35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67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68</v>
      </c>
      <c r="C5" s="27" t="s">
        <v>69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34</v>
      </c>
      <c r="C6" s="28" t="s">
        <v>34</v>
      </c>
      <c r="E6" s="61"/>
      <c r="F6" s="61"/>
      <c r="G6" s="61"/>
      <c r="H6" s="61"/>
      <c r="I6" s="61"/>
      <c r="J6" s="61"/>
    </row>
    <row r="7" spans="1:10" x14ac:dyDescent="0.25">
      <c r="A7" s="3" t="s">
        <v>36</v>
      </c>
      <c r="B7" s="80">
        <v>401713</v>
      </c>
      <c r="C7" s="71">
        <v>386211</v>
      </c>
      <c r="G7" s="63"/>
      <c r="H7" s="61"/>
      <c r="I7" s="61"/>
      <c r="J7" s="61"/>
    </row>
    <row r="8" spans="1:10" x14ac:dyDescent="0.25">
      <c r="A8" s="3" t="s">
        <v>37</v>
      </c>
      <c r="B8" s="80">
        <v>-124954</v>
      </c>
      <c r="C8" s="71">
        <v>-143184</v>
      </c>
      <c r="G8" s="64"/>
      <c r="H8" s="61"/>
      <c r="I8" s="61"/>
      <c r="J8" s="61"/>
    </row>
    <row r="9" spans="1:10" ht="28.5" x14ac:dyDescent="0.25">
      <c r="A9" s="36" t="s">
        <v>54</v>
      </c>
      <c r="B9" s="72">
        <f>SUM(B7:B8)</f>
        <v>276759</v>
      </c>
      <c r="C9" s="72">
        <f>SUM(C7:C8)</f>
        <v>243027</v>
      </c>
      <c r="G9" s="65"/>
      <c r="H9" s="61"/>
      <c r="I9" s="61"/>
      <c r="J9" s="61"/>
    </row>
    <row r="10" spans="1:10" ht="28.5" x14ac:dyDescent="0.25">
      <c r="A10" s="36" t="s">
        <v>53</v>
      </c>
      <c r="B10" s="81">
        <v>16594</v>
      </c>
      <c r="C10" s="82">
        <v>-4103</v>
      </c>
      <c r="G10" s="60"/>
      <c r="H10" s="61"/>
      <c r="I10" s="61"/>
      <c r="J10" s="61"/>
    </row>
    <row r="11" spans="1:10" x14ac:dyDescent="0.25">
      <c r="A11" s="47" t="s">
        <v>38</v>
      </c>
      <c r="B11" s="38">
        <f>B9+B10</f>
        <v>293353</v>
      </c>
      <c r="C11" s="38">
        <f>C9+C10</f>
        <v>238924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39</v>
      </c>
      <c r="B13" s="80">
        <v>115981</v>
      </c>
      <c r="C13" s="75">
        <v>114529</v>
      </c>
      <c r="G13" s="64"/>
      <c r="H13" s="61"/>
      <c r="I13" s="61"/>
      <c r="J13" s="61"/>
    </row>
    <row r="14" spans="1:10" x14ac:dyDescent="0.25">
      <c r="A14" s="3" t="s">
        <v>40</v>
      </c>
      <c r="B14" s="81">
        <v>-20045</v>
      </c>
      <c r="C14" s="71">
        <v>-15451</v>
      </c>
      <c r="G14" s="67"/>
      <c r="H14" s="61"/>
      <c r="I14" s="61"/>
      <c r="J14" s="61"/>
    </row>
    <row r="15" spans="1:10" x14ac:dyDescent="0.25">
      <c r="A15" s="3" t="s">
        <v>41</v>
      </c>
      <c r="B15" s="81">
        <v>48745</v>
      </c>
      <c r="C15" s="71">
        <v>47732</v>
      </c>
      <c r="G15" s="67"/>
      <c r="H15" s="61"/>
      <c r="I15" s="61"/>
      <c r="J15" s="61"/>
    </row>
    <row r="16" spans="1:10" x14ac:dyDescent="0.25">
      <c r="A16" s="41" t="s">
        <v>51</v>
      </c>
      <c r="B16" s="81">
        <v>-1261</v>
      </c>
      <c r="C16" s="71">
        <v>3255</v>
      </c>
      <c r="D16" s="35"/>
      <c r="G16" s="67"/>
      <c r="H16" s="61"/>
      <c r="I16" s="61"/>
      <c r="J16" s="61"/>
    </row>
    <row r="17" spans="1:10" x14ac:dyDescent="0.25">
      <c r="A17" s="41" t="s">
        <v>56</v>
      </c>
      <c r="B17" s="90" t="s">
        <v>61</v>
      </c>
      <c r="C17" s="90" t="s">
        <v>61</v>
      </c>
      <c r="D17" s="35"/>
      <c r="G17" s="67"/>
      <c r="H17" s="61"/>
      <c r="I17" s="61"/>
      <c r="J17" s="61"/>
    </row>
    <row r="18" spans="1:10" ht="18.75" customHeight="1" x14ac:dyDescent="0.25">
      <c r="A18" s="37" t="s">
        <v>45</v>
      </c>
      <c r="B18" s="42">
        <f>SUM(B13:B16)</f>
        <v>143420</v>
      </c>
      <c r="C18" s="42">
        <f>SUM(C13:C17)</f>
        <v>150065</v>
      </c>
      <c r="G18" s="42"/>
      <c r="H18" s="61"/>
      <c r="I18" s="61"/>
      <c r="J18" s="61"/>
    </row>
    <row r="19" spans="1:10" x14ac:dyDescent="0.25">
      <c r="A19" s="37"/>
      <c r="B19" s="76"/>
      <c r="C19" s="73"/>
      <c r="G19" s="66"/>
      <c r="H19" s="61"/>
      <c r="I19" s="61"/>
      <c r="J19" s="61"/>
    </row>
    <row r="20" spans="1:10" x14ac:dyDescent="0.25">
      <c r="A20" s="3" t="s">
        <v>42</v>
      </c>
      <c r="B20" s="32">
        <f>B11+B18</f>
        <v>436773</v>
      </c>
      <c r="C20" s="73">
        <v>388989</v>
      </c>
      <c r="G20" s="66"/>
      <c r="H20" s="61"/>
      <c r="I20" s="61"/>
      <c r="J20" s="61"/>
    </row>
    <row r="21" spans="1:10" ht="17.25" customHeight="1" x14ac:dyDescent="0.25">
      <c r="A21" s="43" t="s">
        <v>44</v>
      </c>
      <c r="B21" s="81">
        <v>-393968</v>
      </c>
      <c r="C21" s="73">
        <v>-352724</v>
      </c>
      <c r="G21" s="67"/>
      <c r="H21" s="61"/>
      <c r="I21" s="61"/>
      <c r="J21" s="61"/>
    </row>
    <row r="22" spans="1:10" ht="18.75" thickBot="1" x14ac:dyDescent="0.3">
      <c r="A22" s="44" t="s">
        <v>50</v>
      </c>
      <c r="B22" s="77">
        <f>B20+B21</f>
        <v>42805</v>
      </c>
      <c r="C22" s="77">
        <f t="shared" ref="C22" si="0">C20+C21</f>
        <v>36265</v>
      </c>
      <c r="G22" s="65"/>
      <c r="H22" s="61"/>
      <c r="I22" s="61"/>
      <c r="J22" s="61"/>
    </row>
    <row r="23" spans="1:10" ht="18.75" thickTop="1" x14ac:dyDescent="0.25">
      <c r="B23" s="60"/>
      <c r="C23" s="60"/>
      <c r="G23" s="60"/>
      <c r="H23" s="61"/>
      <c r="I23" s="61"/>
      <c r="J23" s="61"/>
    </row>
    <row r="24" spans="1:10" ht="28.5" x14ac:dyDescent="0.25">
      <c r="A24" s="36" t="s">
        <v>52</v>
      </c>
      <c r="B24" s="81">
        <v>-12354</v>
      </c>
      <c r="C24" s="83">
        <v>-8381</v>
      </c>
      <c r="G24" s="60"/>
      <c r="H24" s="61"/>
      <c r="I24" s="61"/>
      <c r="J24" s="61"/>
    </row>
    <row r="25" spans="1:10" x14ac:dyDescent="0.25">
      <c r="A25" s="3"/>
      <c r="B25" s="74"/>
      <c r="C25" s="78"/>
      <c r="G25" s="68"/>
      <c r="H25" s="61"/>
      <c r="I25" s="61"/>
      <c r="J25" s="61"/>
    </row>
    <row r="26" spans="1:10" ht="18.75" thickBot="1" x14ac:dyDescent="0.3">
      <c r="A26" s="44" t="s">
        <v>46</v>
      </c>
      <c r="B26" s="45">
        <f>B22+B24</f>
        <v>30451</v>
      </c>
      <c r="C26" s="45">
        <f t="shared" ref="C26" si="1">C22+C24</f>
        <v>27884</v>
      </c>
      <c r="G26" s="46"/>
      <c r="H26" s="61"/>
      <c r="I26" s="61"/>
      <c r="J26" s="61"/>
    </row>
    <row r="27" spans="1:10" ht="18.75" thickTop="1" x14ac:dyDescent="0.25">
      <c r="A27" s="47"/>
      <c r="B27" s="46"/>
      <c r="C27" s="73"/>
      <c r="G27" s="66"/>
      <c r="H27" s="61"/>
      <c r="I27" s="61"/>
      <c r="J27" s="61"/>
    </row>
    <row r="28" spans="1:10" x14ac:dyDescent="0.25">
      <c r="A28" s="3" t="s">
        <v>43</v>
      </c>
      <c r="B28" s="84">
        <v>-3091</v>
      </c>
      <c r="C28" s="52">
        <v>-3441</v>
      </c>
      <c r="G28" s="52"/>
      <c r="H28" s="61"/>
      <c r="I28" s="61"/>
      <c r="J28" s="61"/>
    </row>
    <row r="29" spans="1:10" ht="18.75" thickBot="1" x14ac:dyDescent="0.3">
      <c r="A29" s="47" t="s">
        <v>47</v>
      </c>
      <c r="B29" s="79">
        <f>B28+B26</f>
        <v>27360</v>
      </c>
      <c r="C29" s="79">
        <f t="shared" ref="C29" si="2">C28+C26</f>
        <v>24443</v>
      </c>
      <c r="G29" s="48"/>
      <c r="H29" s="61"/>
      <c r="I29" s="61"/>
      <c r="J29" s="61"/>
    </row>
    <row r="30" spans="1:10" ht="18.75" thickTop="1" x14ac:dyDescent="0.25">
      <c r="A30" s="47"/>
      <c r="B30" s="48"/>
      <c r="C30" s="46"/>
      <c r="G30" s="46"/>
      <c r="H30" s="61"/>
      <c r="I30" s="61"/>
      <c r="J30" s="61"/>
    </row>
    <row r="31" spans="1:10" ht="18.75" thickBot="1" x14ac:dyDescent="0.3">
      <c r="A31" s="47" t="s">
        <v>48</v>
      </c>
      <c r="B31" s="79">
        <f>B29</f>
        <v>27360</v>
      </c>
      <c r="C31" s="79">
        <f>C29</f>
        <v>24443</v>
      </c>
      <c r="G31" s="48"/>
      <c r="H31" s="61"/>
      <c r="I31" s="61"/>
      <c r="J31" s="61"/>
    </row>
    <row r="32" spans="1:10" ht="18.75" thickTop="1" x14ac:dyDescent="0.25">
      <c r="A32" s="47" t="s">
        <v>49</v>
      </c>
      <c r="B32" s="49">
        <f>B31/260331650*1000</f>
        <v>0.1050967102924289</v>
      </c>
      <c r="C32" s="49">
        <f>C31/225271201*1000</f>
        <v>0.10850477065641427</v>
      </c>
      <c r="G32" s="49"/>
      <c r="H32" s="61"/>
      <c r="I32" s="61"/>
      <c r="J32" s="61"/>
    </row>
    <row r="33" spans="1:10" x14ac:dyDescent="0.25">
      <c r="A33" s="3"/>
      <c r="B33" s="4"/>
      <c r="C33" s="33"/>
      <c r="E33" s="61"/>
      <c r="F33" s="61"/>
      <c r="G33" s="61"/>
      <c r="H33" s="61"/>
      <c r="I33" s="61"/>
      <c r="J33" s="61"/>
    </row>
    <row r="34" spans="1:10" x14ac:dyDescent="0.25">
      <c r="A34" s="3" t="s">
        <v>35</v>
      </c>
      <c r="B34" s="3"/>
      <c r="C34" s="53" t="s">
        <v>0</v>
      </c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  <c r="E35" s="61"/>
      <c r="F35" s="61"/>
      <c r="G35" s="61"/>
      <c r="H35" s="61"/>
      <c r="I35" s="61"/>
      <c r="J35" s="61"/>
    </row>
    <row r="36" spans="1:10" x14ac:dyDescent="0.25">
      <c r="A36" s="3"/>
      <c r="B36" s="3"/>
      <c r="C36" s="53"/>
    </row>
    <row r="37" spans="1:10" x14ac:dyDescent="0.25">
      <c r="A37" s="56" t="s">
        <v>65</v>
      </c>
      <c r="B37" s="3"/>
      <c r="C37" s="53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2019-05-22T03:32:16Z</dcterms:modified>
</cp:coreProperties>
</file>