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ЗАДА\Фин. отчетность\Фин. отчет - 2017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C19" i="5" s="1"/>
  <c r="C21" i="5" s="1"/>
  <c r="C25" i="5" s="1"/>
  <c r="C28" i="5" s="1"/>
  <c r="C30" i="5" s="1"/>
  <c r="C31" i="5" s="1"/>
  <c r="B9" i="5"/>
  <c r="B11" i="5" s="1"/>
  <c r="B19" i="5" l="1"/>
  <c r="B21" i="5" s="1"/>
  <c r="B25" i="5" s="1"/>
  <c r="B28" i="5" s="1"/>
  <c r="B30" i="5" s="1"/>
  <c r="B31" i="5" s="1"/>
  <c r="D48" i="3" l="1"/>
  <c r="D46" i="3"/>
  <c r="D38" i="3"/>
  <c r="D19" i="3"/>
  <c r="D20" i="3"/>
  <c r="D26" i="3" s="1"/>
  <c r="D16" i="3"/>
  <c r="D11" i="3"/>
  <c r="B26" i="3"/>
  <c r="B46" i="3" l="1"/>
  <c r="C19" i="3" l="1"/>
  <c r="B19" i="3"/>
  <c r="C16" i="3"/>
  <c r="B16" i="3"/>
  <c r="C46" i="3"/>
  <c r="C38" i="3"/>
  <c r="B38" i="3"/>
  <c r="B48" i="3" s="1"/>
  <c r="C11" i="3"/>
  <c r="B11" i="3"/>
  <c r="C20" i="3" l="1"/>
  <c r="C26" i="3" s="1"/>
  <c r="C48" i="3"/>
  <c r="B20" i="3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<sst xmlns="http://schemas.openxmlformats.org/spreadsheetml/2006/main" count="82" uniqueCount="67">
  <si>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</si>
  <si>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</si>
  <si>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</si>
  <si>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</si>
  <si>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</si>
  <si>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</si>
  <si>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</si>
  <si>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</si>
  <si>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</si>
  <si>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</si>
  <si>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</si>
  <si>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</si>
  <si>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</si>
  <si>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</si>
  <si>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</si>
  <si>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</si>
  <si>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</si>
  <si>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</si>
  <si>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</si>
  <si>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</si>
  <si>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</si>
  <si>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</si>
  <si>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</si>
  <si>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</si>
  <si>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</si>
  <si>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</si>
  <si>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</si>
  <si>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</si>
  <si>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</si>
  <si>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</si>
  <si>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</si>
  <si>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</si>
  <si>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</si>
  <si>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</si>
  <si>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</si>
  <si>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</si>
  <si>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</si>
  <si>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</si>
  <si>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</si>
  <si>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</si>
  <si>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</si>
  <si>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</si>
  <si>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</si>
  <si>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</si>
  <si>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</si>
  <si>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</si>
  <si>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</si>
  <si>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</si>
  <si>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</si>
  <si>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</si>
  <si>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</si>
  <si>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</si>
  <si>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</si>
  <si>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</si>
  <si>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</si>
  <si>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</si>
  <si>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</si>
  <si>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</si>
  <si>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</si>
  <si>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Январь 2016 г.</t>
  </si>
  <si>
    <t>Отчет о финансовом положении на 31 января 2017 года (включительно)</t>
  </si>
  <si>
    <t>Январь 2017 г.</t>
  </si>
  <si>
    <t>Отчет о прибылях или убытках и прочем совокупном доходе на 31 января 2017 года (включительно)</t>
  </si>
  <si>
    <t>декабрь 2016 г.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</si>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</sst>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0" zoomScaleNormal="100" workbookViewId="0">
      <selection activeCell="D55" sqref="D55:D58"/>
    </sheetView>
  </sheetViews>
  <sheetFormatPr defaultRowHeight="14.25" x14ac:dyDescent="0.2"/>
  <cols>
    <col min="1" max="1" width="56.7109375" style="3" customWidth="1"/>
    <col min="2" max="2" width="23.425781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6" t="s">
        <v>12</v>
      </c>
      <c r="B1" s="76"/>
      <c r="C1" s="76"/>
    </row>
    <row r="2" spans="1:4" ht="15" x14ac:dyDescent="0.25">
      <c r="A2" s="76" t="s">
        <v>60</v>
      </c>
      <c r="B2" s="76"/>
      <c r="C2" s="76"/>
    </row>
    <row r="3" spans="1:4" ht="12.75" customHeight="1" x14ac:dyDescent="0.2">
      <c r="A3" s="27"/>
    </row>
    <row r="4" spans="1:4" ht="12.75" customHeight="1" x14ac:dyDescent="0.2">
      <c r="A4" s="27"/>
      <c r="B4" s="28" t="s">
        <v>53</v>
      </c>
      <c r="C4" s="31" t="s">
        <v>55</v>
      </c>
      <c r="D4" s="31" t="s">
        <v>55</v>
      </c>
    </row>
    <row r="5" spans="1:4" ht="15" x14ac:dyDescent="0.25">
      <c r="A5" s="27"/>
      <c r="B5" s="30" t="s">
        <v>61</v>
      </c>
      <c r="C5" s="30" t="s">
        <v>59</v>
      </c>
      <c r="D5" s="30" t="s">
        <v>63</v>
      </c>
    </row>
    <row r="6" spans="1:4" ht="15.75" thickBot="1" x14ac:dyDescent="0.3">
      <c r="A6" s="1"/>
      <c r="B6" s="29" t="s">
        <v>54</v>
      </c>
      <c r="C6" s="29" t="s">
        <v>54</v>
      </c>
      <c r="D6" s="29" t="s">
        <v>54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39</v>
      </c>
      <c r="B8" s="17">
        <v>1017945</v>
      </c>
      <c r="C8" s="17">
        <v>1299491</v>
      </c>
      <c r="D8" s="17">
        <v>1413645</v>
      </c>
    </row>
    <row r="9" spans="1:4" x14ac:dyDescent="0.2">
      <c r="A9" s="2" t="s">
        <v>36</v>
      </c>
      <c r="B9" s="17">
        <v>1528010</v>
      </c>
      <c r="C9" s="17">
        <v>746568</v>
      </c>
      <c r="D9" s="17">
        <v>1592040</v>
      </c>
    </row>
    <row r="10" spans="1:4" x14ac:dyDescent="0.2">
      <c r="A10" s="2" t="s">
        <v>37</v>
      </c>
      <c r="B10" s="17">
        <v>741301</v>
      </c>
      <c r="C10" s="17">
        <v>1979358</v>
      </c>
      <c r="D10" s="17">
        <v>549428</v>
      </c>
    </row>
    <row r="11" spans="1:4" ht="15" x14ac:dyDescent="0.25">
      <c r="A11" s="5" t="s">
        <v>38</v>
      </c>
      <c r="B11" s="14">
        <f>B8+B9+B10</f>
        <v>3287256</v>
      </c>
      <c r="C11" s="14">
        <f>C8+C9+C10</f>
        <v>4025417</v>
      </c>
      <c r="D11" s="14">
        <f>D8+D9+D10</f>
        <v>3555113</v>
      </c>
    </row>
    <row r="12" spans="1:4" ht="15" x14ac:dyDescent="0.25">
      <c r="A12" s="2" t="s">
        <v>40</v>
      </c>
      <c r="B12" s="14">
        <v>815562</v>
      </c>
      <c r="C12" s="14">
        <v>265109</v>
      </c>
      <c r="D12" s="14">
        <v>802697</v>
      </c>
    </row>
    <row r="13" spans="1:4" ht="32.25" customHeight="1" x14ac:dyDescent="0.2">
      <c r="A13" s="2" t="s">
        <v>47</v>
      </c>
      <c r="B13" s="17">
        <v>248719</v>
      </c>
      <c r="C13" s="17">
        <v>628071</v>
      </c>
      <c r="D13" s="17">
        <v>469332</v>
      </c>
    </row>
    <row r="14" spans="1:4" ht="32.25" customHeight="1" x14ac:dyDescent="0.2">
      <c r="A14" s="2" t="s">
        <v>48</v>
      </c>
      <c r="B14" s="17">
        <v>180965</v>
      </c>
      <c r="C14" s="17">
        <v>378317</v>
      </c>
      <c r="D14" s="17">
        <v>241466</v>
      </c>
    </row>
    <row r="15" spans="1:4" ht="14.25" customHeight="1" x14ac:dyDescent="0.2">
      <c r="A15" s="8" t="s">
        <v>35</v>
      </c>
      <c r="B15" s="33">
        <v>-288</v>
      </c>
      <c r="C15" s="33">
        <v>-837</v>
      </c>
      <c r="D15" s="33">
        <v>-402</v>
      </c>
    </row>
    <row r="16" spans="1:4" ht="15" customHeight="1" x14ac:dyDescent="0.25">
      <c r="A16" s="5" t="s">
        <v>49</v>
      </c>
      <c r="B16" s="14">
        <f>B14+B15</f>
        <v>180677</v>
      </c>
      <c r="C16" s="14">
        <f>C14+C15</f>
        <v>377480</v>
      </c>
      <c r="D16" s="14">
        <f>D14+D15</f>
        <v>241064</v>
      </c>
    </row>
    <row r="17" spans="1:5" x14ac:dyDescent="0.2">
      <c r="A17" s="8" t="s">
        <v>50</v>
      </c>
      <c r="B17" s="17">
        <v>6394107</v>
      </c>
      <c r="C17" s="17">
        <v>5364122</v>
      </c>
      <c r="D17" s="17">
        <v>6390087</v>
      </c>
    </row>
    <row r="18" spans="1:5" x14ac:dyDescent="0.2">
      <c r="A18" s="8" t="s">
        <v>35</v>
      </c>
      <c r="B18" s="33">
        <v>-418465</v>
      </c>
      <c r="C18" s="33">
        <v>-365076</v>
      </c>
      <c r="D18" s="33">
        <v>-412992</v>
      </c>
      <c r="E18" s="4"/>
    </row>
    <row r="19" spans="1:5" ht="15" x14ac:dyDescent="0.25">
      <c r="A19" s="9" t="s">
        <v>51</v>
      </c>
      <c r="B19" s="15">
        <f>B17+B18</f>
        <v>5975642</v>
      </c>
      <c r="C19" s="15">
        <f>C17+C18</f>
        <v>4999046</v>
      </c>
      <c r="D19" s="15">
        <f>D17+D18</f>
        <v>5977095</v>
      </c>
      <c r="E19" s="4"/>
    </row>
    <row r="20" spans="1:5" ht="15" x14ac:dyDescent="0.25">
      <c r="A20" s="9" t="s">
        <v>25</v>
      </c>
      <c r="B20" s="14">
        <f>B16+B19</f>
        <v>6156319</v>
      </c>
      <c r="C20" s="14">
        <f>C16+C19</f>
        <v>5376526</v>
      </c>
      <c r="D20" s="14">
        <f>D16+D19</f>
        <v>6218159</v>
      </c>
      <c r="E20" s="4"/>
    </row>
    <row r="21" spans="1:5" ht="42.75" x14ac:dyDescent="0.2">
      <c r="A21" s="2" t="s">
        <v>4</v>
      </c>
      <c r="B21" s="33">
        <v>-3452</v>
      </c>
      <c r="C21" s="17"/>
      <c r="D21" s="17">
        <v>-5905</v>
      </c>
      <c r="E21" s="4"/>
    </row>
    <row r="22" spans="1:5" x14ac:dyDescent="0.2">
      <c r="A22" s="10" t="s">
        <v>46</v>
      </c>
      <c r="B22" s="17"/>
      <c r="C22" s="17"/>
      <c r="D22" s="17">
        <v>0</v>
      </c>
      <c r="E22" s="4"/>
    </row>
    <row r="23" spans="1:5" x14ac:dyDescent="0.2">
      <c r="A23" s="2" t="s">
        <v>1</v>
      </c>
      <c r="B23" s="17">
        <v>489838</v>
      </c>
      <c r="C23" s="17">
        <v>490969</v>
      </c>
      <c r="D23" s="17">
        <v>495997</v>
      </c>
    </row>
    <row r="24" spans="1:5" ht="14.25" customHeight="1" x14ac:dyDescent="0.2">
      <c r="A24" s="2" t="s">
        <v>2</v>
      </c>
      <c r="B24" s="17">
        <v>276923</v>
      </c>
      <c r="C24" s="17">
        <v>230055</v>
      </c>
      <c r="D24" s="17">
        <v>302335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44</v>
      </c>
      <c r="B26" s="20">
        <f>B11+B12+B13+B20+B21+B22+B23+B24</f>
        <v>11271165</v>
      </c>
      <c r="C26" s="20">
        <f>C11+C12+C13+C20+C21+C22+C23+C24</f>
        <v>11016147</v>
      </c>
      <c r="D26" s="20">
        <f>D11+D12+D13+D20+D21+D22+D23+D24</f>
        <v>11837728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45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57</v>
      </c>
      <c r="B30" s="62">
        <v>429397</v>
      </c>
      <c r="C30" s="17">
        <v>1515184</v>
      </c>
      <c r="D30" s="17">
        <v>819791</v>
      </c>
    </row>
    <row r="31" spans="1:5" x14ac:dyDescent="0.2">
      <c r="A31" s="11" t="s">
        <v>56</v>
      </c>
      <c r="B31" s="17">
        <v>8430743</v>
      </c>
      <c r="C31" s="17">
        <v>7930556</v>
      </c>
      <c r="D31" s="17">
        <v>8637049</v>
      </c>
    </row>
    <row r="32" spans="1:5" x14ac:dyDescent="0.2">
      <c r="A32" s="6" t="s">
        <v>24</v>
      </c>
      <c r="B32" s="17">
        <v>1027828</v>
      </c>
      <c r="C32" s="17">
        <v>354419</v>
      </c>
      <c r="D32" s="17">
        <v>1010549</v>
      </c>
    </row>
    <row r="33" spans="1:4" x14ac:dyDescent="0.2">
      <c r="A33" s="6" t="s">
        <v>21</v>
      </c>
      <c r="B33" s="17">
        <v>1350</v>
      </c>
      <c r="C33" s="17">
        <v>200</v>
      </c>
      <c r="D33" s="17">
        <v>550</v>
      </c>
    </row>
    <row r="34" spans="1:4" x14ac:dyDescent="0.2">
      <c r="A34" s="6" t="s">
        <v>20</v>
      </c>
      <c r="B34" s="17">
        <v>6500</v>
      </c>
      <c r="C34" s="17">
        <v>4020</v>
      </c>
      <c r="D34" s="17">
        <v>6000</v>
      </c>
    </row>
    <row r="35" spans="1:4" ht="42.75" x14ac:dyDescent="0.2">
      <c r="A35" s="2" t="s">
        <v>4</v>
      </c>
      <c r="B35" s="17"/>
      <c r="C35" s="17">
        <v>2636</v>
      </c>
      <c r="D35" s="17">
        <v>0</v>
      </c>
    </row>
    <row r="36" spans="1:4" x14ac:dyDescent="0.2">
      <c r="A36" s="6" t="s">
        <v>5</v>
      </c>
      <c r="B36" s="17">
        <v>232000</v>
      </c>
      <c r="C36" s="17">
        <v>187180</v>
      </c>
      <c r="D36" s="17">
        <v>226627</v>
      </c>
    </row>
    <row r="37" spans="1:4" x14ac:dyDescent="0.2">
      <c r="A37" s="6"/>
      <c r="B37" s="16"/>
      <c r="D37" s="26"/>
    </row>
    <row r="38" spans="1:4" ht="15" x14ac:dyDescent="0.25">
      <c r="A38" s="5" t="s">
        <v>43</v>
      </c>
      <c r="B38" s="23">
        <f>SUM(B30:B36)</f>
        <v>10127818</v>
      </c>
      <c r="C38" s="23">
        <f>SUM(C30:C36)</f>
        <v>9994195</v>
      </c>
      <c r="D38" s="23">
        <f>SUM(D30:D36)</f>
        <v>10700566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1080814</v>
      </c>
      <c r="C41" s="17">
        <v>921310</v>
      </c>
      <c r="D41" s="17">
        <v>1080814</v>
      </c>
    </row>
    <row r="42" spans="1:4" x14ac:dyDescent="0.2">
      <c r="A42" s="2" t="s">
        <v>15</v>
      </c>
      <c r="B42" s="17"/>
      <c r="C42" s="17">
        <v>187</v>
      </c>
      <c r="D42" s="17"/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63">
        <v>62533</v>
      </c>
      <c r="C44" s="63">
        <v>100455</v>
      </c>
      <c r="D44" s="63">
        <v>56348</v>
      </c>
    </row>
    <row r="45" spans="1:4" x14ac:dyDescent="0.2">
      <c r="A45" s="2"/>
      <c r="B45" s="18"/>
      <c r="D45" s="26"/>
    </row>
    <row r="46" spans="1:4" ht="15" x14ac:dyDescent="0.25">
      <c r="A46" s="7" t="s">
        <v>41</v>
      </c>
      <c r="B46" s="24">
        <f>SUM(B41:B44)</f>
        <v>1143347</v>
      </c>
      <c r="C46" s="24">
        <f>SUM(C41:C44)</f>
        <v>1021952</v>
      </c>
      <c r="D46" s="24">
        <f>SUM(D41:D44)</f>
        <v>1137162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42</v>
      </c>
      <c r="B48" s="25">
        <f>B38+B46</f>
        <v>11271165</v>
      </c>
      <c r="C48" s="25">
        <f>C38+C46</f>
        <v>11016147</v>
      </c>
      <c r="D48" s="25">
        <f>D38+D46</f>
        <v>11837728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C55" s="66" t="s">
        <v>17</v>
      </c>
      <c r="D55" s="66"/>
    </row>
    <row r="56" spans="1:4" x14ac:dyDescent="0.2">
      <c r="C56" s="66"/>
      <c r="D56" s="66"/>
    </row>
    <row r="57" spans="1:4" x14ac:dyDescent="0.2">
      <c r="C57" s="66"/>
      <c r="D57" s="66"/>
    </row>
    <row r="58" spans="1:4" x14ac:dyDescent="0.2">
      <c r="A58" s="3" t="s">
        <v>11</v>
      </c>
      <c r="C58" s="66" t="s">
        <v>6</v>
      </c>
      <c r="D58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5" zoomScaleNormal="100" workbookViewId="0">
      <selection activeCell="F26" sqref="F26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76" t="s">
        <v>12</v>
      </c>
      <c r="B1" s="77"/>
      <c r="C1" s="77"/>
    </row>
    <row r="2" spans="1:4" ht="31.5" customHeight="1" x14ac:dyDescent="0.25">
      <c r="A2" s="78" t="s">
        <v>62</v>
      </c>
      <c r="B2" s="79"/>
      <c r="C2" s="79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53</v>
      </c>
      <c r="C4" s="31" t="s">
        <v>55</v>
      </c>
    </row>
    <row r="5" spans="1:4" x14ac:dyDescent="0.25">
      <c r="A5" s="34"/>
      <c r="B5" s="30" t="s">
        <v>61</v>
      </c>
      <c r="C5" s="30" t="s">
        <v>59</v>
      </c>
    </row>
    <row r="6" spans="1:4" ht="18.75" thickBot="1" x14ac:dyDescent="0.3">
      <c r="A6" s="34"/>
      <c r="B6" s="29" t="s">
        <v>54</v>
      </c>
      <c r="C6" s="29" t="s">
        <v>54</v>
      </c>
    </row>
    <row r="7" spans="1:4" x14ac:dyDescent="0.25">
      <c r="A7" s="34" t="s">
        <v>7</v>
      </c>
      <c r="B7" s="67">
        <v>105626</v>
      </c>
      <c r="C7" s="68">
        <v>98825</v>
      </c>
    </row>
    <row r="8" spans="1:4" x14ac:dyDescent="0.25">
      <c r="A8" s="34" t="s">
        <v>8</v>
      </c>
      <c r="B8" s="67">
        <v>-45638</v>
      </c>
      <c r="C8" s="69">
        <v>-60381</v>
      </c>
    </row>
    <row r="9" spans="1:4" ht="42.75" x14ac:dyDescent="0.25">
      <c r="A9" s="40" t="s">
        <v>31</v>
      </c>
      <c r="B9" s="41">
        <f>SUM(B7:B8)</f>
        <v>59988</v>
      </c>
      <c r="C9" s="41">
        <f>SUM(C7:C8)</f>
        <v>38444</v>
      </c>
    </row>
    <row r="10" spans="1:4" ht="28.5" x14ac:dyDescent="0.25">
      <c r="A10" s="40" t="s">
        <v>64</v>
      </c>
      <c r="B10" s="49">
        <v>-5560</v>
      </c>
      <c r="C10" s="51">
        <v>-3180</v>
      </c>
    </row>
    <row r="11" spans="1:4" x14ac:dyDescent="0.25">
      <c r="A11" s="42" t="s">
        <v>9</v>
      </c>
      <c r="B11" s="43">
        <f>B9+B10</f>
        <v>54428</v>
      </c>
      <c r="C11" s="43">
        <f>C9+C10</f>
        <v>35264</v>
      </c>
    </row>
    <row r="12" spans="1:4" x14ac:dyDescent="0.25">
      <c r="A12" s="44"/>
      <c r="B12" s="3"/>
      <c r="C12" s="45"/>
    </row>
    <row r="13" spans="1:4" x14ac:dyDescent="0.25">
      <c r="A13" s="46" t="s">
        <v>26</v>
      </c>
      <c r="B13" s="70">
        <v>20844</v>
      </c>
      <c r="C13" s="69">
        <v>18290</v>
      </c>
    </row>
    <row r="14" spans="1:4" x14ac:dyDescent="0.25">
      <c r="A14" s="46" t="s">
        <v>27</v>
      </c>
      <c r="B14" s="67">
        <v>-5106</v>
      </c>
      <c r="C14" s="71">
        <v>-2369</v>
      </c>
    </row>
    <row r="15" spans="1:4" x14ac:dyDescent="0.25">
      <c r="A15" s="44" t="s">
        <v>52</v>
      </c>
      <c r="B15" s="67">
        <v>8287</v>
      </c>
      <c r="C15" s="71">
        <v>7801</v>
      </c>
    </row>
    <row r="16" spans="1:4" x14ac:dyDescent="0.25">
      <c r="A16" s="44" t="s">
        <v>28</v>
      </c>
      <c r="B16" s="67">
        <v>243</v>
      </c>
      <c r="C16" s="71">
        <v>1</v>
      </c>
      <c r="D16" s="37"/>
    </row>
    <row r="17" spans="1:3" ht="18.75" customHeight="1" x14ac:dyDescent="0.25">
      <c r="A17" s="42" t="s">
        <v>29</v>
      </c>
      <c r="B17" s="47">
        <f>SUM(B13:B16)</f>
        <v>24268</v>
      </c>
      <c r="C17" s="47">
        <f>SUM(C13:C16)</f>
        <v>23723</v>
      </c>
    </row>
    <row r="18" spans="1:3" x14ac:dyDescent="0.25">
      <c r="A18" s="44"/>
      <c r="B18" s="48"/>
      <c r="C18" s="49"/>
    </row>
    <row r="19" spans="1:3" x14ac:dyDescent="0.25">
      <c r="A19" s="50" t="s">
        <v>10</v>
      </c>
      <c r="B19" s="49">
        <f>B11+B17</f>
        <v>78696</v>
      </c>
      <c r="C19" s="49">
        <f>C11+C17</f>
        <v>58987</v>
      </c>
    </row>
    <row r="20" spans="1:3" ht="17.25" customHeight="1" x14ac:dyDescent="0.25">
      <c r="A20" s="52" t="s">
        <v>30</v>
      </c>
      <c r="B20" s="49">
        <v>-68927</v>
      </c>
      <c r="C20" s="71">
        <v>-56907</v>
      </c>
    </row>
    <row r="21" spans="1:3" ht="18.75" thickBot="1" x14ac:dyDescent="0.3">
      <c r="A21" s="72" t="s">
        <v>65</v>
      </c>
      <c r="B21" s="73">
        <f>B19+B20</f>
        <v>9769</v>
      </c>
      <c r="C21" s="73">
        <f t="shared" ref="C21" si="0">C19+C20</f>
        <v>2080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66</v>
      </c>
      <c r="B23" s="51">
        <v>-2284</v>
      </c>
      <c r="C23" s="51">
        <v>221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13</v>
      </c>
      <c r="B25" s="54">
        <f>B21+B23</f>
        <v>7485</v>
      </c>
      <c r="C25" s="54">
        <f t="shared" ref="C25" si="1">C21+C23</f>
        <v>2301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32</v>
      </c>
      <c r="B27" s="65">
        <v>-1300</v>
      </c>
      <c r="C27" s="65">
        <v>-200</v>
      </c>
    </row>
    <row r="28" spans="1:3" ht="18.75" thickBot="1" x14ac:dyDescent="0.3">
      <c r="A28" s="57" t="s">
        <v>33</v>
      </c>
      <c r="B28" s="58">
        <f>B27+B25</f>
        <v>6185</v>
      </c>
      <c r="C28" s="58">
        <f t="shared" ref="C28" si="2">C27+C25</f>
        <v>2101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34</v>
      </c>
      <c r="B30" s="58">
        <f>B28</f>
        <v>6185</v>
      </c>
      <c r="C30" s="58">
        <f>C28</f>
        <v>2101</v>
      </c>
    </row>
    <row r="31" spans="1:3" ht="18.75" thickTop="1" x14ac:dyDescent="0.25">
      <c r="A31" s="57" t="s">
        <v>58</v>
      </c>
      <c r="B31" s="60">
        <f>B30/216162885*1000</f>
        <v>2.8612682514854482E-2</v>
      </c>
      <c r="C31" s="60">
        <f>C30/184262051*1000</f>
        <v>1.1402239303197597E-2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16</v>
      </c>
      <c r="B36" s="3"/>
      <c r="C36" s="66" t="s">
        <v>17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14</v>
      </c>
      <c r="B39" s="3"/>
      <c r="C39" s="66" t="s">
        <v>6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Чороева Айзада Карыпбаевна</cp:lastModifiedBy>
  <cp:lastPrinted>2017-02-03T09:10:44Z</cp:lastPrinted>
  <dcterms:created xsi:type="dcterms:W3CDTF">1996-10-08T23:32:33Z</dcterms:created>
  <dcterms:modified xsi:type="dcterms:W3CDTF">2017-02-03T09:11:23Z</dcterms:modified>
</cp:coreProperties>
</file>