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_raiynbekova\Desktop\К пересмотру\"/>
    </mc:Choice>
  </mc:AlternateContent>
  <bookViews>
    <workbookView xWindow="0" yWindow="0" windowWidth="24000" windowHeight="9735" tabRatio="449" activeTab="6"/>
  </bookViews>
  <sheets>
    <sheet name="BS" sheetId="3" r:id="rId1"/>
    <sheet name="PL" sheetId="6" r:id="rId2"/>
    <sheet name="CF" sheetId="12" r:id="rId3"/>
    <sheet name="CE" sheetId="13" r:id="rId4"/>
    <sheet name="Notes" sheetId="14" r:id="rId5"/>
    <sheet name="Notes 2" sheetId="15" r:id="rId6"/>
    <sheet name="Economic normatives" sheetId="18" r:id="rId7"/>
  </sheets>
  <definedNames>
    <definedName name="_xlnm.Print_Area" localSheetId="0">BS!$A$3:$D$49</definedName>
    <definedName name="_xlnm.Print_Area" localSheetId="1">PL!$A$3:$C$33</definedName>
  </definedNames>
  <calcPr calcId="152511" concurrentCalc="0"/>
</workbook>
</file>

<file path=xl/calcChain.xml><?xml version="1.0" encoding="utf-8"?>
<calcChain xmlns="http://schemas.openxmlformats.org/spreadsheetml/2006/main">
  <c r="B36" i="12" l="1"/>
  <c r="B28" i="12"/>
  <c r="B42" i="12"/>
  <c r="C30" i="12"/>
  <c r="B30" i="12"/>
  <c r="C28" i="12"/>
  <c r="C16" i="12"/>
  <c r="B16" i="12"/>
  <c r="B18" i="3"/>
  <c r="B12" i="3"/>
  <c r="E18" i="13"/>
  <c r="E17" i="13"/>
  <c r="E16" i="13"/>
  <c r="E15" i="13"/>
  <c r="E13" i="13"/>
  <c r="E12" i="13"/>
  <c r="E11" i="13"/>
  <c r="E10" i="13"/>
  <c r="E9" i="13"/>
  <c r="C42" i="12"/>
  <c r="B33" i="6"/>
  <c r="B19" i="6"/>
  <c r="C21" i="6"/>
  <c r="B21" i="6"/>
  <c r="D12" i="3"/>
  <c r="D13" i="3"/>
  <c r="D18" i="3"/>
  <c r="D21" i="3"/>
  <c r="D22" i="3"/>
  <c r="D27" i="3"/>
  <c r="C12" i="3"/>
  <c r="C13" i="3"/>
  <c r="C18" i="3"/>
  <c r="C21" i="3"/>
  <c r="C22" i="3"/>
  <c r="C27" i="3"/>
  <c r="B13" i="3"/>
  <c r="B21" i="3"/>
  <c r="B22" i="3"/>
  <c r="B27" i="3"/>
  <c r="C19" i="13"/>
  <c r="C14" i="13"/>
  <c r="C10" i="6"/>
  <c r="C12" i="6"/>
  <c r="C19" i="6"/>
  <c r="C23" i="6"/>
  <c r="C27" i="6"/>
  <c r="C30" i="6"/>
  <c r="C32" i="6"/>
  <c r="C33" i="6"/>
  <c r="B10" i="6"/>
  <c r="B12" i="6"/>
  <c r="B44" i="3"/>
  <c r="C44" i="3"/>
  <c r="D44" i="3"/>
  <c r="E14" i="13"/>
  <c r="D19" i="13"/>
  <c r="B19" i="13"/>
  <c r="C36" i="12"/>
  <c r="B44" i="12"/>
  <c r="B46" i="12"/>
  <c r="C44" i="12"/>
  <c r="C46" i="12"/>
  <c r="E19" i="13"/>
  <c r="D38" i="3"/>
  <c r="C38" i="3"/>
  <c r="B38" i="3"/>
  <c r="C46" i="3"/>
  <c r="B46" i="3"/>
  <c r="D46" i="3"/>
  <c r="B23" i="6"/>
  <c r="B27" i="6"/>
  <c r="B30" i="6"/>
  <c r="B32" i="6"/>
</calcChain>
</file>

<file path=xl/sharedStrings.xml><?xml version="1.0" encoding="utf-8"?>
<sst xmlns="http://schemas.openxmlformats.org/spreadsheetml/2006/main" count="264" uniqueCount="194">
  <si>
    <t>The correspondent account in NBKR</t>
  </si>
  <si>
    <t>Investments held to maturity</t>
  </si>
  <si>
    <t>Deferred tax liabilities</t>
  </si>
  <si>
    <t>Share capital</t>
  </si>
  <si>
    <t>Retained earnings</t>
  </si>
  <si>
    <t>Net interest income</t>
  </si>
  <si>
    <t>Income tax expense</t>
  </si>
  <si>
    <t>Profit (loss) for the period</t>
  </si>
  <si>
    <t>earnings per share</t>
  </si>
  <si>
    <t>ASSETS</t>
  </si>
  <si>
    <t>Th.KGS</t>
  </si>
  <si>
    <t>LIABILITITES</t>
  </si>
  <si>
    <t>Other liabilities</t>
  </si>
  <si>
    <t>Financial liabilities at fair value through profit or loss</t>
  </si>
  <si>
    <t>Current income tax liability</t>
  </si>
  <si>
    <t>Customer accounts</t>
  </si>
  <si>
    <t>Other borrowed funds</t>
  </si>
  <si>
    <t>TOTAL ASSETS</t>
  </si>
  <si>
    <t>TOTAL LIABILITIES</t>
  </si>
  <si>
    <t>EQUITY</t>
  </si>
  <si>
    <t>TOTAL EQUITY</t>
  </si>
  <si>
    <t>TOTAL LIABILITIES AND EQUITY</t>
  </si>
  <si>
    <t>Other assets</t>
  </si>
  <si>
    <t>Proporty, equipment and intangible assets</t>
  </si>
  <si>
    <t>Financial assets at fair value through profit or loss</t>
  </si>
  <si>
    <t>Loans to customers</t>
  </si>
  <si>
    <t>Loans to other financial institutions</t>
  </si>
  <si>
    <t>"Nostro" Accounts in commercial banks</t>
  </si>
  <si>
    <t>Cash and cash equivalents</t>
  </si>
  <si>
    <t>Statement of profit or loss and other comprehensive income</t>
  </si>
  <si>
    <t>Interest income</t>
  </si>
  <si>
    <t>Interest expense</t>
  </si>
  <si>
    <t>Provision for impairment losses on interest bearing assets</t>
  </si>
  <si>
    <t>Net interes income before provision for impairment losses on interest bearing assets</t>
  </si>
  <si>
    <t>Fee and commission income</t>
  </si>
  <si>
    <t>Fee and commission expense</t>
  </si>
  <si>
    <t>Net not-interest income</t>
  </si>
  <si>
    <t>Operating income</t>
  </si>
  <si>
    <t>Operating expenses</t>
  </si>
  <si>
    <t>Provision for impairment losses on other transactions</t>
  </si>
  <si>
    <t>Profit (loss) before tax</t>
  </si>
  <si>
    <t>Operating profit</t>
  </si>
  <si>
    <t>Total comprehensive income</t>
  </si>
  <si>
    <t>Net gain (loss) on foreign exchange operations</t>
  </si>
  <si>
    <t>CASH FLOWS FROM OPERATING ACTIVITIES:</t>
  </si>
  <si>
    <t>Interest received</t>
  </si>
  <si>
    <t>Interest paid</t>
  </si>
  <si>
    <t>Fee and commission paid</t>
  </si>
  <si>
    <t>Net receipts from trading in foreign currencies</t>
  </si>
  <si>
    <t>Operating expenses paid</t>
  </si>
  <si>
    <t>Cash flows from operating activities before changes in net operating assets</t>
  </si>
  <si>
    <t>Income tax paid</t>
  </si>
  <si>
    <t>CASH FLOWS FROM INVESTING ACTIVITIES:</t>
  </si>
  <si>
    <t>Purchase of property and equipment</t>
  </si>
  <si>
    <t>Purchase of investments held-to-maturity</t>
  </si>
  <si>
    <t>Net cash outflow from investing activities</t>
  </si>
  <si>
    <t>Repayment of other borrowed funds</t>
  </si>
  <si>
    <t>Dividends paid</t>
  </si>
  <si>
    <t>Net change in cash and cash equivalents</t>
  </si>
  <si>
    <t>Total equity</t>
  </si>
  <si>
    <t>Issue of ordinary shares</t>
  </si>
  <si>
    <t>Dividends declared</t>
  </si>
  <si>
    <t>Cash and cash equivalents, beginning of the year</t>
  </si>
  <si>
    <t>Cash and cash equivalents, end of the year</t>
  </si>
  <si>
    <t>Net cash (outflow)/inflow from operating activities</t>
  </si>
  <si>
    <t>Net cash inflow/(outflow) from financing activities</t>
  </si>
  <si>
    <t>Effect of changes in foreign exchange rate fluctions on cash and cash equivalents</t>
  </si>
  <si>
    <t>Open Joint Stock Company "Commercial Bank KYRGYZSTAN"</t>
  </si>
  <si>
    <t>Statement of financial position</t>
  </si>
  <si>
    <t>Total loans</t>
  </si>
  <si>
    <t>________________________________</t>
  </si>
  <si>
    <t>Mr. N. ILEBAEV</t>
  </si>
  <si>
    <t>Ms. E. DJENBAEVA</t>
  </si>
  <si>
    <t xml:space="preserve">Chief Accountant </t>
  </si>
  <si>
    <t>Statement of Cash Flows</t>
  </si>
  <si>
    <t>Changes in operating assets and liabilities:</t>
  </si>
  <si>
    <t xml:space="preserve">Net cash (outflow)/inflow from operating activities before income tax </t>
  </si>
  <si>
    <t>CASH FLOWS FROM FINANCING ACTIVITIES:</t>
  </si>
  <si>
    <t xml:space="preserve">Statement of Changes in Equity </t>
  </si>
  <si>
    <t>Total comprehensive income fof the period</t>
  </si>
  <si>
    <t>Reinvestment of retained earnings to share capital and additional paid-in capital</t>
  </si>
  <si>
    <t>As at 31 December 2016</t>
  </si>
  <si>
    <t>As at 31 December 2017</t>
  </si>
  <si>
    <t>December 2017</t>
  </si>
  <si>
    <t>Full name of the bank: Open Joint Stock Company “Commercial Bank Kyrgyzstan”</t>
  </si>
  <si>
    <t>Abbreviated name: OJSC “Commercial bank Kyrgyzstan”</t>
  </si>
  <si>
    <t>Bank registration number: 3903-3301-OJSC</t>
  </si>
  <si>
    <t>Postal address: 720033, Kyrgyz Republic, Bishkek, Togolok Moldo Street 54A</t>
  </si>
  <si>
    <t>1. The Bank did not issue securities during the reporting quarter;</t>
  </si>
  <si>
    <t>2. The list of all the major shareholders and shareholders, the controlling stake holders and their shares in the number of shares according to forms is specified in annex 2 to the financial statements;</t>
  </si>
  <si>
    <t>3. Information about material facts affecting the Bank's financial and business activity in the reporting quarter – not available;</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</si>
  <si>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</si>
  <si>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</si>
  <si>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</si>
  <si>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</si>
  <si>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</si>
  <si>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</si>
  <si>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</si>
  <si>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Postal address: 720033, Kyrgyz Republic, Bishkek, Togolok Moldo Street 54a</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</si>
  <si>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</si>
  <si>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</si>
  <si>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</si>
  <si>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</si>
  <si>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</si>
  <si>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</si>
  <si>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</si>
  <si>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</si>
  <si>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</si>
  <si>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 п/п</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</si>
  <si>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</si>
  <si>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</si>
  <si>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</si>
  <si>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</si>
  <si>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</si>
  <si>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</si>
  <si>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Aya Babanova  citizen of Kyrgyzstan</t>
  </si>
  <si>
    <t>Additionally paid up capital</t>
  </si>
  <si>
    <t>Material facts affecting financial and business activity and subject to mandatory disclosure as of  1 October, 2018.</t>
  </si>
  <si>
    <t>INFORMATION</t>
  </si>
  <si>
    <t xml:space="preserve">on compliance with economic standards </t>
  </si>
  <si>
    <t>for the third quarter of 2018</t>
  </si>
  <si>
    <t>OJSC "Commercial Bank KYRGYZSTAN"</t>
  </si>
  <si>
    <t>Name of economic standards and the maintenance of additional stock of bank capital (indicator "capital buffer")</t>
  </si>
  <si>
    <t>Actual</t>
  </si>
  <si>
    <t>Limit</t>
  </si>
  <si>
    <t>not more than 20%</t>
  </si>
  <si>
    <t>Maximum single exposure risk  (К1.1)</t>
  </si>
  <si>
    <t>Maximum single exposure to one related party or group of related parties risk  (К1.2)</t>
  </si>
  <si>
    <t>Maximum interbank placements risk  (К1.3)</t>
  </si>
  <si>
    <t>Maximum interbank placements to one related bank or group of related banks (К1.4)</t>
  </si>
  <si>
    <t>Capital Adequacy ratio  (К2.1)</t>
  </si>
  <si>
    <t>Capital Tier 1Adequacy ratio  (К2.2)</t>
  </si>
  <si>
    <t>Leverage ratio (К2.3)</t>
  </si>
  <si>
    <t>Liquidity ratio(К3.1)</t>
  </si>
  <si>
    <t>Total number of days with violation of open long FX position (К4.2)</t>
  </si>
  <si>
    <t>Total number of days with violation of open short FX position (К4.3)</t>
  </si>
  <si>
    <t>Capital buffer</t>
  </si>
  <si>
    <t>not more than 15%</t>
  </si>
  <si>
    <t>not more than 30%</t>
  </si>
  <si>
    <t>not less than 12%</t>
  </si>
  <si>
    <t>not less than 6%</t>
  </si>
  <si>
    <t>not less than 8%</t>
  </si>
  <si>
    <t>not less than 45%</t>
  </si>
  <si>
    <t>not less than 18%</t>
  </si>
  <si>
    <t>As at 31 December 2018</t>
  </si>
  <si>
    <t>December 2018</t>
  </si>
  <si>
    <t>December 2016</t>
  </si>
  <si>
    <t>For the period ended 31 December 2018</t>
  </si>
  <si>
    <t>31 December 2018</t>
  </si>
  <si>
    <t>31 Deceember2017</t>
  </si>
  <si>
    <t>As at 01 January  2019</t>
  </si>
  <si>
    <t xml:space="preserve">as of January 1, 2019. </t>
  </si>
  <si>
    <t>8. There were no any changes in the list of legal entities in which the Bank owns 20% or more of the authorized capital;</t>
  </si>
  <si>
    <t>9. There were no any changes in the list of owners of 5 or more percent of stakes (shares), as well as in participation interest of holders of 5 or more percent of the stakes (shares);</t>
  </si>
  <si>
    <t>10. No bank owning more than 5 percent of its voting shares (stakes) appeared in the registry;</t>
  </si>
  <si>
    <t xml:space="preserve">11. There were no one-time transactions of the Bank the amount of which or value of the property under which represent 10 or more per cent of the Bank's assets at the date of the transaction; </t>
  </si>
  <si>
    <t xml:space="preserve">12. There were no facts resulting in one-time increase or decrease the value of the Bank's assets by more than 10 per cent; </t>
  </si>
  <si>
    <t>13. There were no facts resulting in the increase of the net profit or net losses of the Bank by more than 10 per cent;</t>
  </si>
  <si>
    <t>14. There was no reorganization of the Bank, its subsidiary and dependent companies;</t>
  </si>
  <si>
    <t>15. There were no accrued and (or) payable (paid) incomes on securities;</t>
  </si>
  <si>
    <t>17. There was no redemption of securities of the Bank;</t>
  </si>
  <si>
    <t>18. There were no other events (facts) stipulated by the normative legal acts of the authorized state body for the securities market regulation;</t>
  </si>
  <si>
    <t>23. Information about the structure of the bank group is not available.</t>
  </si>
  <si>
    <t>Total money market assets</t>
  </si>
  <si>
    <t>CEO</t>
  </si>
  <si>
    <t>Reverse REPO agreement transactions</t>
  </si>
  <si>
    <t>5. There were no changes in the composition of the Management Board of the Bank;</t>
  </si>
  <si>
    <t>Dividends from investments to shares</t>
  </si>
  <si>
    <t>Other income received</t>
  </si>
  <si>
    <t>(Increase)/decrease in operating assets:</t>
  </si>
  <si>
    <t>Accounts of banks and other financial institutions</t>
  </si>
  <si>
    <t>Increase/(decrease) in operating liabilities:</t>
  </si>
  <si>
    <t>Accounts and deposits with banks and other financial 
institutions</t>
  </si>
  <si>
    <t>Receipt from other borrowed funds</t>
  </si>
  <si>
    <t>REPO agreement transactions</t>
  </si>
  <si>
    <t>On October 05, 2018, the extraordinary General meeting of shareholders of the Bank was held, the form of the meeting was full-time, the quorum of the meeting was 98.1373%, the following decisions were made by voting of the extraordinary General meeting of shareholders:                                                                                                                                                                                                                      1. Approve the counting Commission consisting of 3 (three) people.
2. To elect Syariah Board of OJSC "Commercial Bank KYRGYZSTAN" .
3. To elect the Chairman of the Shariah Board of OJSC "Commercial Bank KYRGYZSTAN".
4. Approve the amount of remuneration to members of the Sharia Council of Commercial Bank of KYRGYZSTAN»
5. To approve the size of the Charter capital of OJSC "Commercial Bank KYRGYZSTAN»
6. Approve the Charter of OJSC "Commercial Bank KYRGYZSTAN" in the new edition.
7. To make the state re-registration in the bodies of justice of the Kyrgyz Republic.</t>
  </si>
  <si>
    <t>19. The list of persons with significant (direct or indirect) influence on the decisions taken by the management bodies of the Bank is provided in annex 2 to the financial statements;</t>
  </si>
  <si>
    <t>21. The Bank does not have information on the subsidiary companies, their shareholders and persons with significant (direct or indirect) influence on the decisions taken by the management bodies of subsidiary companies of the bank group;</t>
  </si>
  <si>
    <t>20. The Bank does not have the list of persons with significant (direct or indirect) influence on the decision taken by the management bodies of head company of the bank group;</t>
  </si>
  <si>
    <t>22. The Bank does not have information about dependent companies, their shareholders and persons with significant (direct or indirect) influence on the decisions taken by the management bodies of dependent companies of the bank group;</t>
  </si>
  <si>
    <t>Open Joint Stock Company "Commercial bank KYRGYZSTAN"</t>
  </si>
  <si>
    <t>Net "Nostro" Accounts in commercial banks</t>
  </si>
  <si>
    <t>Provision for impairment losses on "Nostro" Accounts in commercial banks</t>
  </si>
  <si>
    <t>Provision for impairment losses on Loans to other financial institutions</t>
  </si>
  <si>
    <t>Provision for impairment losses on Loans to customers</t>
  </si>
  <si>
    <t>Net loans to customers</t>
  </si>
  <si>
    <t>Net loans to other financial institutions</t>
  </si>
  <si>
    <t xml:space="preserve">Other income </t>
  </si>
  <si>
    <t>Receipt from the sale of property and equipment</t>
  </si>
  <si>
    <t>Receipt from repayment of investments held to maturity</t>
  </si>
  <si>
    <t>4. There were no changes in the list of persons included in the management bodies of the Bank;</t>
  </si>
  <si>
    <t>6. Other events (facts) provided by the regulatory legal acts of the authorized state body for regulation of the securities market  received the decision on recognition of the results of the nineteenth issue of shares of Commercial Bank of KYRGYZSTAN dated 02.10.2018 №14-2 / 2449</t>
  </si>
  <si>
    <t>7. There are no changes in the amount of participation of persons included in the elective management bodies of the Bank, in the capital of the bank, as well as its subsidiaries and affiliates;</t>
  </si>
  <si>
    <t>16. There were no decisions of the General Meetings of Shareholders for the reporting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</si>
</sst>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_);_(* \(#,##0\);_(* &quot;-&quot;_);_(@_)"/>
    <numFmt numFmtId="165" formatCode="_(* #,##0.00_);_(* \(#,##0.00\);_(* &quot;-&quot;??_);_(@_)"/>
    <numFmt numFmtId="166" formatCode="_(* #,##0_);_(* \(#,##0\);_(* &quot;-&quot;??_);_(@_)"/>
    <numFmt numFmtId="167" formatCode="_ * #,##0.00_ ;_ * \-#,##0.00_ ;_ * &quot;-&quot;??_ ;_ @_ "/>
    <numFmt numFmtId="168" formatCode="#,##0.000000"/>
    <numFmt numFmtId="169" formatCode="mmmm\ yyyy"/>
    <numFmt numFmtId="170" formatCode="0.0%"/>
    <numFmt numFmtId="171" formatCode="0.0000%"/>
  </numFmts>
  <fonts count="26" x14ac:knownFonts="1">
    <font>
      <sz val="10"/>
      <name val="Arial"/>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0"/>
      <color indexed="8"/>
      <name val="Arial Narrow"/>
      <family val="2"/>
      <charset val="204"/>
    </font>
    <font>
      <sz val="10"/>
      <name val="Arial Narrow"/>
      <family val="2"/>
      <charset val="204"/>
    </font>
    <font>
      <sz val="10"/>
      <color indexed="8"/>
      <name val="Arial Narrow"/>
      <family val="2"/>
      <charset val="204"/>
    </font>
    <font>
      <b/>
      <sz val="10"/>
      <name val="Arial Narrow"/>
      <family val="2"/>
      <charset val="204"/>
    </font>
    <font>
      <sz val="10"/>
      <color theme="1"/>
      <name val="Arial Narrow"/>
      <family val="2"/>
      <charset val="204"/>
    </font>
    <font>
      <b/>
      <sz val="10"/>
      <color theme="1"/>
      <name val="Arial Narrow"/>
      <family val="2"/>
      <charset val="204"/>
    </font>
    <font>
      <i/>
      <sz val="10"/>
      <color indexed="10"/>
      <name val="Arial Narrow"/>
      <family val="2"/>
      <charset val="204"/>
    </font>
    <font>
      <sz val="10"/>
      <color indexed="10"/>
      <name val="Arial Narrow"/>
      <family val="2"/>
      <charset val="204"/>
    </font>
    <font>
      <sz val="12"/>
      <name val="Times New Roman"/>
      <family val="1"/>
      <charset val="204"/>
    </font>
    <font>
      <i/>
      <sz val="12"/>
      <name val="Times New Roman"/>
      <family val="1"/>
      <charset val="204"/>
    </font>
    <font>
      <sz val="12"/>
      <name val="Arial Narrow"/>
      <family val="2"/>
      <charset val="204"/>
    </font>
    <font>
      <sz val="11"/>
      <name val="Arial Narrow"/>
      <family val="2"/>
      <charset val="204"/>
    </font>
    <font>
      <b/>
      <sz val="12"/>
      <name val="Times New Roman"/>
      <family val="1"/>
      <charset val="204"/>
    </font>
    <font>
      <b/>
      <sz val="12"/>
      <name val="Arial"/>
      <family val="2"/>
      <charset val="204"/>
    </font>
    <font>
      <sz val="12"/>
      <name val="Arial"/>
      <family val="2"/>
      <charset val="204"/>
    </font>
    <font>
      <b/>
      <sz val="11"/>
      <name val="Arial"/>
      <family val="2"/>
      <charset val="204"/>
    </font>
    <font>
      <sz val="11"/>
      <name val="Arial"/>
      <family val="2"/>
      <charset val="204"/>
    </font>
    <font>
      <i/>
      <sz val="10"/>
      <name val="Arial Narrow"/>
      <family val="2"/>
      <charset val="204"/>
    </font>
    <font>
      <b/>
      <sz val="10"/>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4">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15">
    <xf numFmtId="0" fontId="0" fillId="0" borderId="0"/>
    <xf numFmtId="167" fontId="2" fillId="0" borderId="0" applyFont="0" applyFill="0" applyBorder="0" applyAlignment="0" applyProtection="0"/>
    <xf numFmtId="43" fontId="4" fillId="0" borderId="0" applyFont="0" applyFill="0" applyBorder="0" applyAlignment="0" applyProtection="0"/>
    <xf numFmtId="0" fontId="1" fillId="0" borderId="0"/>
    <xf numFmtId="0" fontId="5" fillId="0" borderId="0"/>
    <xf numFmtId="0" fontId="6" fillId="0" borderId="0"/>
    <xf numFmtId="0" fontId="4" fillId="0" borderId="0"/>
    <xf numFmtId="0" fontId="1" fillId="0" borderId="0"/>
    <xf numFmtId="0" fontId="3"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0" fontId="4" fillId="0" borderId="0"/>
    <xf numFmtId="0" fontId="1" fillId="0" borderId="0"/>
  </cellStyleXfs>
  <cellXfs count="187">
    <xf numFmtId="0" fontId="0" fillId="0" borderId="0" xfId="0"/>
    <xf numFmtId="0" fontId="9" fillId="0" borderId="0" xfId="0" applyFont="1" applyFill="1"/>
    <xf numFmtId="49" fontId="10" fillId="0" borderId="0" xfId="7" applyNumberFormat="1" applyFont="1" applyFill="1" applyBorder="1" applyAlignment="1">
      <alignment horizontal="center" vertical="center"/>
    </xf>
    <xf numFmtId="0" fontId="8" fillId="0" borderId="0" xfId="7" applyFont="1" applyFill="1" applyBorder="1" applyAlignment="1">
      <alignment horizontal="left" wrapText="1"/>
    </xf>
    <xf numFmtId="0" fontId="7" fillId="0" borderId="0" xfId="0" applyFont="1" applyFill="1"/>
    <xf numFmtId="166" fontId="9" fillId="0" borderId="0" xfId="0" applyNumberFormat="1" applyFont="1" applyFill="1"/>
    <xf numFmtId="0" fontId="8" fillId="0" borderId="0" xfId="6" applyFont="1" applyBorder="1" applyAlignment="1"/>
    <xf numFmtId="0" fontId="8" fillId="0" borderId="0" xfId="7" applyFont="1" applyBorder="1" applyAlignment="1">
      <alignment horizontal="left"/>
    </xf>
    <xf numFmtId="0" fontId="8" fillId="0" borderId="0" xfId="7" applyFont="1" applyFill="1" applyBorder="1" applyAlignment="1">
      <alignment horizontal="left"/>
    </xf>
    <xf numFmtId="0" fontId="10" fillId="0" borderId="0" xfId="7" applyFont="1" applyFill="1" applyBorder="1" applyAlignment="1">
      <alignment horizontal="left"/>
    </xf>
    <xf numFmtId="166" fontId="14" fillId="0" borderId="0" xfId="2" applyNumberFormat="1" applyFont="1" applyFill="1" applyBorder="1" applyAlignment="1">
      <alignment horizontal="left"/>
    </xf>
    <xf numFmtId="0" fontId="9" fillId="0" borderId="0" xfId="0" applyFont="1" applyFill="1" applyAlignment="1">
      <alignment wrapText="1"/>
    </xf>
    <xf numFmtId="0" fontId="7" fillId="0" borderId="0" xfId="0" applyFont="1" applyFill="1" applyAlignment="1"/>
    <xf numFmtId="0" fontId="8" fillId="0" borderId="0" xfId="7" applyFont="1" applyFill="1" applyBorder="1" applyAlignment="1"/>
    <xf numFmtId="0" fontId="10" fillId="0" borderId="0" xfId="7" applyFont="1" applyBorder="1" applyAlignment="1">
      <alignment horizontal="left"/>
    </xf>
    <xf numFmtId="0" fontId="8" fillId="0" borderId="0" xfId="0" applyFont="1" applyBorder="1" applyAlignment="1">
      <alignment horizontal="left" vertical="top"/>
    </xf>
    <xf numFmtId="0" fontId="10" fillId="0" borderId="0" xfId="7" applyFont="1" applyFill="1" applyBorder="1" applyAlignment="1">
      <alignment horizontal="left" vertical="center"/>
    </xf>
    <xf numFmtId="0" fontId="8" fillId="0" borderId="0" xfId="7" quotePrefix="1" applyFont="1" applyFill="1" applyBorder="1" applyAlignment="1">
      <alignment horizontal="left"/>
    </xf>
    <xf numFmtId="0" fontId="10" fillId="0" borderId="0" xfId="0" applyFont="1" applyBorder="1" applyAlignment="1">
      <alignment horizontal="left" vertical="top"/>
    </xf>
    <xf numFmtId="0" fontId="10" fillId="0" borderId="0" xfId="6" applyFont="1" applyBorder="1" applyAlignment="1"/>
    <xf numFmtId="0" fontId="13" fillId="0" borderId="0" xfId="0" applyFont="1" applyFill="1" applyAlignment="1"/>
    <xf numFmtId="0" fontId="9" fillId="0" borderId="0" xfId="0" applyFont="1" applyFill="1" applyAlignment="1"/>
    <xf numFmtId="0" fontId="8" fillId="0" borderId="0" xfId="9" applyFont="1" applyFill="1" applyAlignment="1">
      <alignment horizontal="center"/>
    </xf>
    <xf numFmtId="0" fontId="9" fillId="0" borderId="0" xfId="9" applyFont="1" applyFill="1"/>
    <xf numFmtId="0" fontId="7" fillId="0" borderId="0" xfId="9" applyFont="1" applyFill="1" applyBorder="1" applyAlignment="1">
      <alignment horizontal="center" wrapText="1"/>
    </xf>
    <xf numFmtId="0" fontId="8" fillId="0" borderId="0" xfId="8" applyFont="1" applyFill="1" applyBorder="1" applyAlignment="1"/>
    <xf numFmtId="166" fontId="9" fillId="0" borderId="0" xfId="9" applyNumberFormat="1" applyFont="1" applyFill="1"/>
    <xf numFmtId="0" fontId="8" fillId="0" borderId="0" xfId="7" applyFont="1" applyBorder="1" applyAlignment="1"/>
    <xf numFmtId="0" fontId="7" fillId="0" borderId="0" xfId="9" applyFont="1" applyFill="1" applyBorder="1" applyAlignment="1">
      <alignment horizontal="center"/>
    </xf>
    <xf numFmtId="0" fontId="8" fillId="0" borderId="0" xfId="0" applyFont="1" applyBorder="1" applyAlignment="1"/>
    <xf numFmtId="0" fontId="10" fillId="0" borderId="0" xfId="6" applyFont="1" applyFill="1" applyBorder="1" applyAlignment="1"/>
    <xf numFmtId="0" fontId="10" fillId="0" borderId="0" xfId="6" applyFont="1" applyAlignment="1"/>
    <xf numFmtId="0" fontId="10" fillId="0" borderId="0" xfId="9" applyFont="1" applyFill="1" applyAlignment="1"/>
    <xf numFmtId="0" fontId="8" fillId="0" borderId="0" xfId="9" applyFont="1" applyFill="1" applyAlignment="1"/>
    <xf numFmtId="0" fontId="10" fillId="0" borderId="0" xfId="6" applyFont="1" applyFill="1" applyAlignment="1"/>
    <xf numFmtId="0" fontId="7" fillId="0" borderId="0" xfId="9" applyFont="1" applyFill="1" applyAlignment="1"/>
    <xf numFmtId="0" fontId="7" fillId="0" borderId="0" xfId="0" applyFont="1" applyAlignment="1"/>
    <xf numFmtId="0" fontId="9" fillId="0" borderId="0" xfId="9" applyFont="1" applyFill="1" applyAlignment="1"/>
    <xf numFmtId="0" fontId="10" fillId="0" borderId="0" xfId="0" applyFont="1" applyBorder="1" applyAlignment="1"/>
    <xf numFmtId="0" fontId="10" fillId="0" borderId="0" xfId="0" applyFont="1" applyAlignment="1">
      <alignment horizontal="left" vertical="center"/>
    </xf>
    <xf numFmtId="0" fontId="8" fillId="0" borderId="0" xfId="13" applyFont="1" applyAlignment="1">
      <alignment horizontal="left" vertical="center"/>
    </xf>
    <xf numFmtId="0" fontId="8" fillId="0" borderId="0" xfId="0" applyFont="1"/>
    <xf numFmtId="0" fontId="10" fillId="0" borderId="0" xfId="13" applyFont="1" applyAlignment="1">
      <alignment horizontal="left" vertical="center"/>
    </xf>
    <xf numFmtId="0" fontId="10" fillId="0" borderId="0" xfId="13" applyFont="1" applyBorder="1" applyAlignment="1">
      <alignment horizontal="left" vertical="center"/>
    </xf>
    <xf numFmtId="0" fontId="10" fillId="0" borderId="0" xfId="13" applyFont="1" applyBorder="1" applyAlignment="1">
      <alignment horizontal="left" vertical="center" wrapText="1"/>
    </xf>
    <xf numFmtId="0" fontId="8" fillId="0" borderId="0" xfId="13" applyFont="1" applyBorder="1" applyAlignment="1">
      <alignment horizontal="center" vertical="center"/>
    </xf>
    <xf numFmtId="0" fontId="10" fillId="0" borderId="0" xfId="0" applyFont="1" applyBorder="1" applyAlignment="1">
      <alignment horizontal="left" vertical="center"/>
    </xf>
    <xf numFmtId="0" fontId="8" fillId="0" borderId="0" xfId="13" applyFont="1" applyBorder="1" applyAlignment="1">
      <alignment horizontal="left" vertical="center"/>
    </xf>
    <xf numFmtId="0" fontId="8" fillId="0" borderId="0" xfId="13" quotePrefix="1" applyFont="1" applyBorder="1" applyAlignment="1">
      <alignment horizontal="left" vertical="center" wrapText="1"/>
    </xf>
    <xf numFmtId="14" fontId="10" fillId="0" borderId="1" xfId="7" applyNumberFormat="1" applyFont="1" applyFill="1" applyBorder="1" applyAlignment="1">
      <alignment horizontal="center"/>
    </xf>
    <xf numFmtId="166" fontId="8" fillId="0" borderId="0" xfId="8" applyNumberFormat="1" applyFont="1" applyFill="1" applyAlignment="1">
      <alignment vertical="center"/>
    </xf>
    <xf numFmtId="166" fontId="12" fillId="0" borderId="0" xfId="8" applyNumberFormat="1" applyFont="1" applyFill="1" applyAlignment="1">
      <alignment vertical="center"/>
    </xf>
    <xf numFmtId="166" fontId="11" fillId="0" borderId="0" xfId="8" applyNumberFormat="1" applyFont="1" applyFill="1" applyAlignment="1">
      <alignment vertical="center"/>
    </xf>
    <xf numFmtId="166" fontId="10" fillId="0" borderId="2" xfId="11" applyNumberFormat="1" applyFont="1" applyFill="1" applyBorder="1" applyAlignment="1">
      <alignment vertical="center"/>
    </xf>
    <xf numFmtId="0" fontId="8" fillId="0" borderId="0" xfId="7" applyFont="1" applyFill="1" applyBorder="1" applyAlignment="1">
      <alignment vertical="center"/>
    </xf>
    <xf numFmtId="166" fontId="12" fillId="0" borderId="0" xfId="11" applyNumberFormat="1" applyFont="1" applyFill="1" applyBorder="1" applyAlignment="1">
      <alignment vertical="center"/>
    </xf>
    <xf numFmtId="0" fontId="11" fillId="0" borderId="0" xfId="7" applyFont="1" applyFill="1" applyBorder="1" applyAlignment="1">
      <alignment vertical="center"/>
    </xf>
    <xf numFmtId="166" fontId="12" fillId="0" borderId="3" xfId="8" applyNumberFormat="1" applyFont="1" applyFill="1" applyBorder="1" applyAlignment="1">
      <alignment vertical="center"/>
    </xf>
    <xf numFmtId="166" fontId="11" fillId="0" borderId="0" xfId="8" applyNumberFormat="1" applyFont="1" applyFill="1" applyBorder="1" applyAlignment="1">
      <alignment vertical="center"/>
    </xf>
    <xf numFmtId="166" fontId="11" fillId="0" borderId="0" xfId="8" applyNumberFormat="1" applyFont="1" applyFill="1" applyAlignment="1">
      <alignment vertical="center" wrapText="1"/>
    </xf>
    <xf numFmtId="166" fontId="10" fillId="0" borderId="3" xfId="11" applyNumberFormat="1" applyFont="1" applyFill="1" applyBorder="1" applyAlignment="1">
      <alignment vertical="center"/>
    </xf>
    <xf numFmtId="166" fontId="10" fillId="0" borderId="0" xfId="11" applyNumberFormat="1" applyFont="1" applyFill="1" applyBorder="1" applyAlignment="1">
      <alignment vertical="center"/>
    </xf>
    <xf numFmtId="166" fontId="7" fillId="0" borderId="3" xfId="9" applyNumberFormat="1" applyFont="1" applyFill="1" applyBorder="1" applyAlignment="1">
      <alignment vertical="center"/>
    </xf>
    <xf numFmtId="166" fontId="7" fillId="0" borderId="0" xfId="9" applyNumberFormat="1" applyFont="1" applyFill="1" applyBorder="1" applyAlignment="1">
      <alignment vertical="center"/>
    </xf>
    <xf numFmtId="168" fontId="10" fillId="0" borderId="0" xfId="11" applyNumberFormat="1" applyFont="1" applyFill="1" applyBorder="1" applyAlignment="1"/>
    <xf numFmtId="14" fontId="10" fillId="0" borderId="0" xfId="7" applyNumberFormat="1" applyFont="1" applyFill="1" applyBorder="1" applyAlignment="1">
      <alignment horizontal="center"/>
    </xf>
    <xf numFmtId="3" fontId="11" fillId="0" borderId="0" xfId="1" applyNumberFormat="1" applyFont="1" applyFill="1" applyAlignment="1">
      <alignment horizontal="right"/>
    </xf>
    <xf numFmtId="3" fontId="12" fillId="0" borderId="0" xfId="8" applyNumberFormat="1" applyFont="1" applyFill="1" applyAlignment="1">
      <alignment horizontal="right"/>
    </xf>
    <xf numFmtId="166" fontId="11" fillId="0" borderId="0" xfId="8" applyNumberFormat="1" applyFont="1" applyFill="1" applyAlignment="1">
      <alignment horizontal="right"/>
    </xf>
    <xf numFmtId="3" fontId="12" fillId="0" borderId="0" xfId="1" applyNumberFormat="1" applyFont="1" applyFill="1" applyAlignment="1">
      <alignment horizontal="right"/>
    </xf>
    <xf numFmtId="3" fontId="12" fillId="0" borderId="3" xfId="2" applyNumberFormat="1" applyFont="1" applyFill="1" applyBorder="1" applyAlignment="1"/>
    <xf numFmtId="166" fontId="12" fillId="0" borderId="0" xfId="2" applyNumberFormat="1" applyFont="1" applyFill="1" applyBorder="1" applyAlignment="1"/>
    <xf numFmtId="164" fontId="11" fillId="0" borderId="0" xfId="2" applyNumberFormat="1" applyFont="1" applyFill="1" applyBorder="1" applyAlignment="1">
      <alignment horizontal="left"/>
    </xf>
    <xf numFmtId="3" fontId="12" fillId="0" borderId="2" xfId="2" applyNumberFormat="1" applyFont="1" applyFill="1" applyBorder="1" applyAlignment="1"/>
    <xf numFmtId="164" fontId="8" fillId="0" borderId="0" xfId="2" applyNumberFormat="1" applyFont="1" applyFill="1" applyBorder="1" applyAlignment="1">
      <alignment horizontal="left"/>
    </xf>
    <xf numFmtId="3" fontId="11" fillId="0" borderId="4" xfId="1" applyNumberFormat="1" applyFont="1" applyFill="1" applyBorder="1" applyAlignment="1">
      <alignment horizontal="right"/>
    </xf>
    <xf numFmtId="3" fontId="10" fillId="0" borderId="0" xfId="2" applyNumberFormat="1" applyFont="1" applyFill="1" applyBorder="1" applyAlignment="1"/>
    <xf numFmtId="166" fontId="10" fillId="0" borderId="0" xfId="2" applyNumberFormat="1" applyFont="1" applyFill="1" applyBorder="1" applyAlignment="1"/>
    <xf numFmtId="3" fontId="10" fillId="0" borderId="3" xfId="2" applyNumberFormat="1" applyFont="1" applyFill="1" applyBorder="1" applyAlignment="1"/>
    <xf numFmtId="0" fontId="8" fillId="0" borderId="0" xfId="9" applyFont="1"/>
    <xf numFmtId="0" fontId="8" fillId="0" borderId="0" xfId="9" applyFont="1" applyBorder="1"/>
    <xf numFmtId="14" fontId="10" fillId="0" borderId="0" xfId="7" applyNumberFormat="1" applyFont="1" applyFill="1" applyBorder="1" applyAlignment="1">
      <alignment horizontal="center" wrapText="1"/>
    </xf>
    <xf numFmtId="3" fontId="11" fillId="0" borderId="0" xfId="8" applyNumberFormat="1" applyFont="1" applyFill="1" applyAlignment="1">
      <alignment horizontal="right"/>
    </xf>
    <xf numFmtId="0" fontId="10" fillId="0" borderId="0" xfId="9" applyFont="1" applyAlignment="1">
      <alignment horizontal="left"/>
    </xf>
    <xf numFmtId="0" fontId="10" fillId="0" borderId="0" xfId="0" applyFont="1" applyFill="1" applyBorder="1" applyAlignment="1">
      <alignment horizontal="center" vertical="center" wrapText="1"/>
    </xf>
    <xf numFmtId="169" fontId="10" fillId="0" borderId="1" xfId="9"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3" applyFont="1" applyFill="1" applyBorder="1" applyAlignment="1">
      <alignment vertical="center"/>
    </xf>
    <xf numFmtId="0" fontId="8" fillId="0" borderId="0" xfId="0" applyFont="1" applyFill="1" applyBorder="1"/>
    <xf numFmtId="0" fontId="8" fillId="0" borderId="0" xfId="3" applyFont="1" applyFill="1" applyBorder="1" applyAlignment="1">
      <alignment horizontal="left" vertical="center"/>
    </xf>
    <xf numFmtId="0" fontId="8" fillId="0" borderId="0" xfId="3" applyFont="1" applyFill="1" applyBorder="1" applyAlignment="1">
      <alignment horizontal="left" vertical="center" wrapText="1"/>
    </xf>
    <xf numFmtId="0" fontId="8" fillId="0" borderId="4" xfId="3" applyFont="1" applyFill="1" applyBorder="1" applyAlignment="1">
      <alignment horizontal="left" vertical="center" wrapText="1"/>
    </xf>
    <xf numFmtId="0" fontId="10" fillId="0" borderId="0" xfId="3" applyFont="1" applyFill="1" applyBorder="1" applyAlignment="1">
      <alignment horizontal="left" vertical="center"/>
    </xf>
    <xf numFmtId="0" fontId="8" fillId="0" borderId="0" xfId="7" applyFont="1" applyFill="1" applyBorder="1" applyAlignment="1">
      <alignment horizontal="left" vertical="center" wrapText="1"/>
    </xf>
    <xf numFmtId="2" fontId="8" fillId="0" borderId="0" xfId="3" applyNumberFormat="1" applyFont="1" applyFill="1" applyBorder="1" applyAlignment="1">
      <alignment horizontal="left" vertical="center" wrapText="1"/>
    </xf>
    <xf numFmtId="0" fontId="8" fillId="0" borderId="4" xfId="3" applyFont="1" applyFill="1" applyBorder="1" applyAlignment="1">
      <alignment horizontal="left" vertical="center"/>
    </xf>
    <xf numFmtId="0" fontId="8" fillId="0" borderId="0" xfId="3" applyFont="1" applyFill="1" applyBorder="1" applyAlignment="1">
      <alignment vertical="center"/>
    </xf>
    <xf numFmtId="0" fontId="8" fillId="0" borderId="2" xfId="3" applyFont="1" applyFill="1" applyBorder="1" applyAlignment="1">
      <alignment vertical="center"/>
    </xf>
    <xf numFmtId="0" fontId="8" fillId="0" borderId="2" xfId="3" applyFont="1" applyFill="1" applyBorder="1" applyAlignment="1">
      <alignment horizontal="left" vertical="center"/>
    </xf>
    <xf numFmtId="0" fontId="8" fillId="0" borderId="2" xfId="3" applyFont="1" applyFill="1" applyBorder="1" applyAlignment="1">
      <alignment vertical="center" wrapText="1"/>
    </xf>
    <xf numFmtId="0" fontId="8" fillId="0" borderId="6" xfId="3" applyFont="1" applyFill="1" applyBorder="1" applyAlignment="1">
      <alignment vertical="center" wrapText="1"/>
    </xf>
    <xf numFmtId="0" fontId="8" fillId="0" borderId="4" xfId="3" applyFont="1" applyFill="1" applyBorder="1" applyAlignment="1">
      <alignment vertical="center"/>
    </xf>
    <xf numFmtId="169" fontId="10" fillId="0" borderId="1" xfId="9" applyNumberFormat="1" applyFont="1" applyBorder="1" applyAlignment="1">
      <alignment horizontal="center" vertical="center" wrapText="1"/>
    </xf>
    <xf numFmtId="0" fontId="8" fillId="0" borderId="4" xfId="13" quotePrefix="1" applyFont="1" applyBorder="1" applyAlignment="1">
      <alignment horizontal="left" vertical="center" wrapText="1"/>
    </xf>
    <xf numFmtId="0" fontId="10" fillId="0" borderId="5" xfId="0" applyFont="1" applyBorder="1" applyAlignment="1">
      <alignment horizontal="left" vertical="center"/>
    </xf>
    <xf numFmtId="3" fontId="11" fillId="2" borderId="0" xfId="1" applyNumberFormat="1" applyFont="1" applyFill="1" applyAlignment="1">
      <alignment horizontal="right"/>
    </xf>
    <xf numFmtId="3" fontId="11" fillId="0" borderId="0" xfId="11" applyNumberFormat="1" applyFont="1" applyFill="1" applyAlignment="1">
      <alignment horizontal="right"/>
    </xf>
    <xf numFmtId="166" fontId="8" fillId="0" borderId="7" xfId="12" applyNumberFormat="1" applyFont="1" applyFill="1" applyBorder="1" applyAlignment="1">
      <alignment horizontal="right"/>
    </xf>
    <xf numFmtId="0" fontId="8" fillId="0" borderId="7" xfId="9" applyFont="1" applyFill="1" applyBorder="1" applyAlignment="1">
      <alignment horizontal="right"/>
    </xf>
    <xf numFmtId="166" fontId="8" fillId="0" borderId="7" xfId="3" applyNumberFormat="1" applyFont="1" applyFill="1" applyBorder="1" applyAlignment="1">
      <alignment horizontal="right"/>
    </xf>
    <xf numFmtId="166" fontId="10" fillId="0" borderId="7" xfId="8" applyNumberFormat="1" applyFont="1" applyFill="1" applyBorder="1" applyAlignment="1">
      <alignment horizontal="right" vertical="center"/>
    </xf>
    <xf numFmtId="166" fontId="8" fillId="0" borderId="7" xfId="8" applyNumberFormat="1" applyFont="1" applyFill="1" applyBorder="1" applyAlignment="1">
      <alignment horizontal="right"/>
    </xf>
    <xf numFmtId="0" fontId="16" fillId="0" borderId="0" xfId="0" applyFont="1" applyAlignment="1">
      <alignment vertical="center"/>
    </xf>
    <xf numFmtId="0" fontId="15" fillId="0" borderId="0" xfId="0" applyFont="1" applyAlignment="1">
      <alignment vertical="center"/>
    </xf>
    <xf numFmtId="0" fontId="15" fillId="0" borderId="0" xfId="0" applyFont="1" applyAlignment="1">
      <alignment horizontal="justify" vertical="center"/>
    </xf>
    <xf numFmtId="0" fontId="18" fillId="0" borderId="0" xfId="0" applyFont="1" applyAlignment="1">
      <alignment horizontal="justify" vertical="center"/>
    </xf>
    <xf numFmtId="0" fontId="17" fillId="0" borderId="0" xfId="0" applyFont="1" applyAlignment="1">
      <alignment horizontal="right" vertical="center"/>
    </xf>
    <xf numFmtId="0" fontId="18" fillId="0" borderId="0" xfId="0" applyFont="1"/>
    <xf numFmtId="0" fontId="18" fillId="0" borderId="0" xfId="0" applyFont="1" applyAlignment="1">
      <alignment horizontal="left"/>
    </xf>
    <xf numFmtId="0" fontId="18" fillId="0" borderId="0" xfId="0" applyFont="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xf>
    <xf numFmtId="3" fontId="10" fillId="0" borderId="7" xfId="13" applyNumberFormat="1" applyFont="1" applyBorder="1"/>
    <xf numFmtId="0" fontId="7" fillId="0" borderId="6" xfId="0" applyFont="1" applyFill="1" applyBorder="1" applyAlignment="1"/>
    <xf numFmtId="0" fontId="8" fillId="0" borderId="6" xfId="0" applyFont="1" applyBorder="1"/>
    <xf numFmtId="166" fontId="1" fillId="0" borderId="7" xfId="12" applyNumberFormat="1" applyFont="1" applyFill="1" applyBorder="1" applyAlignment="1"/>
    <xf numFmtId="166" fontId="1" fillId="0" borderId="8" xfId="12" applyNumberFormat="1" applyFont="1" applyFill="1" applyBorder="1" applyAlignment="1"/>
    <xf numFmtId="166" fontId="1" fillId="2" borderId="7" xfId="12" applyNumberFormat="1" applyFont="1" applyFill="1" applyBorder="1" applyAlignment="1"/>
    <xf numFmtId="166" fontId="1" fillId="2" borderId="7" xfId="12" applyNumberFormat="1" applyFont="1" applyFill="1" applyBorder="1" applyAlignment="1">
      <alignment horizontal="right"/>
    </xf>
    <xf numFmtId="3" fontId="10" fillId="0" borderId="9" xfId="13" applyNumberFormat="1" applyFont="1" applyBorder="1"/>
    <xf numFmtId="166" fontId="10" fillId="0" borderId="9" xfId="8" applyNumberFormat="1" applyFont="1" applyFill="1" applyBorder="1" applyAlignment="1">
      <alignment horizontal="right" vertical="center"/>
    </xf>
    <xf numFmtId="3" fontId="10" fillId="0" borderId="10" xfId="13" applyNumberFormat="1" applyFont="1" applyBorder="1"/>
    <xf numFmtId="166" fontId="10" fillId="0" borderId="10" xfId="8" applyNumberFormat="1" applyFont="1" applyFill="1" applyBorder="1" applyAlignment="1">
      <alignment horizontal="right" vertical="center"/>
    </xf>
    <xf numFmtId="0" fontId="8" fillId="0" borderId="7" xfId="0" applyFont="1" applyBorder="1"/>
    <xf numFmtId="0" fontId="8" fillId="0" borderId="11" xfId="0" applyFont="1" applyBorder="1"/>
    <xf numFmtId="166" fontId="8" fillId="2" borderId="0" xfId="8" applyNumberFormat="1" applyFont="1" applyFill="1" applyAlignment="1">
      <alignment vertical="center"/>
    </xf>
    <xf numFmtId="166" fontId="8" fillId="0" borderId="0" xfId="8" applyNumberFormat="1" applyFont="1" applyFill="1" applyAlignment="1"/>
    <xf numFmtId="166" fontId="8" fillId="2" borderId="0" xfId="8" applyNumberFormat="1" applyFont="1" applyFill="1" applyAlignment="1">
      <alignment horizontal="right"/>
    </xf>
    <xf numFmtId="3" fontId="8" fillId="2" borderId="0" xfId="7" applyNumberFormat="1" applyFont="1" applyFill="1" applyBorder="1" applyAlignment="1">
      <alignment vertical="center"/>
    </xf>
    <xf numFmtId="166" fontId="11" fillId="2" borderId="0" xfId="8" applyNumberFormat="1" applyFont="1" applyFill="1" applyAlignment="1">
      <alignment horizontal="right"/>
    </xf>
    <xf numFmtId="166" fontId="11" fillId="0" borderId="0" xfId="8" applyNumberFormat="1" applyFont="1" applyFill="1" applyAlignment="1"/>
    <xf numFmtId="166" fontId="8" fillId="0" borderId="0" xfId="11" applyNumberFormat="1" applyFont="1" applyFill="1" applyBorder="1" applyAlignment="1">
      <alignment vertical="center"/>
    </xf>
    <xf numFmtId="0" fontId="10" fillId="0" borderId="0" xfId="0" applyFont="1" applyAlignment="1">
      <alignment horizontal="center" wrapText="1"/>
    </xf>
    <xf numFmtId="3" fontId="8" fillId="0" borderId="7" xfId="13" applyNumberFormat="1" applyFont="1" applyBorder="1"/>
    <xf numFmtId="3" fontId="8" fillId="0" borderId="7" xfId="8" applyNumberFormat="1" applyFont="1" applyFill="1" applyBorder="1" applyAlignment="1">
      <alignment horizontal="right"/>
    </xf>
    <xf numFmtId="166" fontId="8" fillId="0" borderId="7" xfId="0" applyNumberFormat="1" applyFont="1" applyBorder="1"/>
    <xf numFmtId="0" fontId="18" fillId="2" borderId="0" xfId="0" applyFont="1" applyFill="1" applyAlignment="1">
      <alignment horizontal="justify" vertical="center"/>
    </xf>
    <xf numFmtId="0" fontId="15" fillId="3" borderId="0" xfId="0" applyFont="1" applyFill="1" applyAlignment="1" applyProtection="1">
      <alignment vertical="center"/>
    </xf>
    <xf numFmtId="0" fontId="15" fillId="3" borderId="0" xfId="0" applyFont="1" applyFill="1" applyAlignment="1" applyProtection="1">
      <alignment horizontal="center" vertical="center"/>
    </xf>
    <xf numFmtId="0" fontId="19" fillId="3" borderId="0" xfId="0" applyFont="1" applyFill="1" applyAlignment="1" applyProtection="1">
      <alignment horizontal="center" vertical="center"/>
    </xf>
    <xf numFmtId="0" fontId="22" fillId="3" borderId="12" xfId="0" applyFont="1" applyFill="1" applyBorder="1" applyAlignment="1" applyProtection="1">
      <alignment horizontal="center" vertical="center" wrapText="1"/>
    </xf>
    <xf numFmtId="0" fontId="22" fillId="3" borderId="13" xfId="0" applyFont="1" applyFill="1" applyBorder="1" applyAlignment="1" applyProtection="1">
      <alignment horizontal="center" vertical="center" wrapText="1"/>
    </xf>
    <xf numFmtId="0" fontId="23" fillId="3" borderId="7" xfId="0" applyFont="1" applyFill="1" applyBorder="1" applyAlignment="1" applyProtection="1">
      <alignment vertical="center" wrapText="1"/>
    </xf>
    <xf numFmtId="0" fontId="23" fillId="3" borderId="7" xfId="0" applyFont="1" applyFill="1" applyBorder="1" applyAlignment="1" applyProtection="1">
      <alignment horizontal="center" vertical="center"/>
    </xf>
    <xf numFmtId="170" fontId="23" fillId="3" borderId="7" xfId="0" applyNumberFormat="1" applyFont="1" applyFill="1" applyBorder="1" applyAlignment="1" applyProtection="1">
      <alignment horizontal="center" vertical="center"/>
    </xf>
    <xf numFmtId="0" fontId="23" fillId="3" borderId="7" xfId="0" applyFont="1" applyFill="1" applyBorder="1" applyAlignment="1" applyProtection="1">
      <alignment vertical="center"/>
    </xf>
    <xf numFmtId="0" fontId="23" fillId="0" borderId="7" xfId="0" applyFont="1" applyFill="1" applyBorder="1" applyAlignment="1" applyProtection="1">
      <alignment vertical="center" wrapText="1"/>
    </xf>
    <xf numFmtId="0" fontId="23" fillId="0" borderId="7" xfId="0" applyFont="1" applyFill="1" applyBorder="1" applyAlignment="1" applyProtection="1">
      <alignment horizontal="center" vertical="center"/>
    </xf>
    <xf numFmtId="10" fontId="23" fillId="0" borderId="7" xfId="0" applyNumberFormat="1" applyFont="1" applyFill="1" applyBorder="1" applyAlignment="1" applyProtection="1">
      <alignment horizontal="center" vertical="center"/>
    </xf>
    <xf numFmtId="171" fontId="18" fillId="0" borderId="7" xfId="0" applyNumberFormat="1" applyFont="1" applyBorder="1" applyAlignment="1">
      <alignment horizontal="center" vertical="center" wrapText="1"/>
    </xf>
    <xf numFmtId="0" fontId="18" fillId="2" borderId="0" xfId="0" applyFont="1" applyFill="1" applyAlignment="1">
      <alignment horizontal="justify" vertical="center" wrapText="1"/>
    </xf>
    <xf numFmtId="3" fontId="11" fillId="2" borderId="0" xfId="8" applyNumberFormat="1" applyFont="1" applyFill="1" applyAlignment="1">
      <alignment horizontal="right"/>
    </xf>
    <xf numFmtId="3" fontId="11" fillId="2" borderId="0" xfId="8" applyNumberFormat="1" applyFont="1" applyFill="1" applyAlignment="1">
      <alignment horizontal="right" wrapText="1"/>
    </xf>
    <xf numFmtId="166" fontId="11" fillId="0" borderId="0" xfId="8" applyNumberFormat="1" applyFont="1" applyFill="1" applyAlignment="1">
      <alignment horizontal="right" vertical="center"/>
    </xf>
    <xf numFmtId="3" fontId="11" fillId="0" borderId="0" xfId="1" applyNumberFormat="1" applyFont="1" applyFill="1" applyAlignment="1">
      <alignment horizontal="right" vertical="center"/>
    </xf>
    <xf numFmtId="3" fontId="11" fillId="2" borderId="4" xfId="1" applyNumberFormat="1" applyFont="1" applyFill="1" applyBorder="1" applyAlignment="1">
      <alignment horizontal="right"/>
    </xf>
    <xf numFmtId="166" fontId="8" fillId="2" borderId="0" xfId="8" applyNumberFormat="1" applyFont="1" applyFill="1" applyAlignment="1">
      <alignment horizontal="right" vertical="center"/>
    </xf>
    <xf numFmtId="166" fontId="8" fillId="2" borderId="0" xfId="11" applyNumberFormat="1" applyFont="1" applyFill="1" applyBorder="1" applyAlignment="1"/>
    <xf numFmtId="166" fontId="1" fillId="2" borderId="8" xfId="12" applyNumberFormat="1" applyFont="1" applyFill="1" applyBorder="1" applyAlignment="1"/>
    <xf numFmtId="0" fontId="18" fillId="0" borderId="0" xfId="0" applyFont="1" applyFill="1" applyAlignment="1">
      <alignment horizontal="justify" vertical="center" wrapText="1"/>
    </xf>
    <xf numFmtId="0" fontId="10" fillId="0" borderId="0" xfId="3" applyFont="1" applyFill="1" applyBorder="1" applyAlignment="1">
      <alignment vertical="top"/>
    </xf>
    <xf numFmtId="0" fontId="8" fillId="0" borderId="0" xfId="0" applyFont="1" applyFill="1" applyBorder="1" applyAlignment="1">
      <alignment vertical="top"/>
    </xf>
    <xf numFmtId="0" fontId="10" fillId="0" borderId="0" xfId="13" applyFont="1" applyAlignment="1">
      <alignment horizontal="left" vertical="center"/>
    </xf>
    <xf numFmtId="0" fontId="10" fillId="0" borderId="0" xfId="0" applyFont="1" applyAlignment="1">
      <alignment horizontal="left" vertical="center"/>
    </xf>
    <xf numFmtId="0" fontId="18" fillId="0" borderId="7" xfId="0" applyFont="1" applyBorder="1" applyAlignment="1">
      <alignment horizontal="center" vertical="center" wrapText="1"/>
    </xf>
    <xf numFmtId="0" fontId="18" fillId="0" borderId="7" xfId="0" applyFont="1" applyBorder="1" applyAlignment="1">
      <alignment horizontal="justify" vertical="center" wrapText="1"/>
    </xf>
    <xf numFmtId="0" fontId="20" fillId="3" borderId="0" xfId="0" applyFont="1" applyFill="1" applyAlignment="1" applyProtection="1">
      <alignment horizontal="center" vertical="center"/>
    </xf>
    <xf numFmtId="0" fontId="21" fillId="0" borderId="0" xfId="0" applyFont="1" applyAlignment="1">
      <alignment horizontal="center" vertical="center"/>
    </xf>
    <xf numFmtId="0" fontId="10" fillId="0" borderId="0" xfId="7" applyFont="1" applyFill="1" applyBorder="1" applyAlignment="1">
      <alignment horizontal="left" wrapText="1"/>
    </xf>
    <xf numFmtId="0" fontId="24" fillId="0" borderId="0" xfId="7" applyFont="1" applyFill="1" applyBorder="1" applyAlignment="1">
      <alignment horizontal="left"/>
    </xf>
    <xf numFmtId="166" fontId="8" fillId="0" borderId="11" xfId="3" applyNumberFormat="1" applyFont="1" applyFill="1" applyBorder="1" applyAlignment="1">
      <alignment horizontal="right"/>
    </xf>
    <xf numFmtId="166" fontId="25" fillId="2" borderId="7" xfId="12" applyNumberFormat="1" applyFont="1" applyFill="1" applyBorder="1" applyAlignment="1"/>
    <xf numFmtId="0" fontId="8" fillId="0" borderId="7" xfId="3" applyFont="1" applyFill="1" applyBorder="1" applyAlignment="1">
      <alignment vertical="center"/>
    </xf>
    <xf numFmtId="166" fontId="25" fillId="0" borderId="7" xfId="12" applyNumberFormat="1" applyFont="1" applyFill="1" applyBorder="1" applyAlignment="1"/>
    <xf numFmtId="0" fontId="18" fillId="0" borderId="0" xfId="0" applyFont="1" applyFill="1" applyAlignment="1">
      <alignment horizontal="left" vertical="center" wrapText="1"/>
    </xf>
    <xf numFmtId="0" fontId="24" fillId="0" borderId="0" xfId="0" applyFont="1" applyFill="1" applyBorder="1" applyAlignment="1">
      <alignment horizontal="left" vertical="top" wrapText="1"/>
    </xf>
    <xf numFmtId="0" fontId="24" fillId="0" borderId="0" xfId="7" applyFont="1" applyFill="1" applyBorder="1" applyAlignment="1">
      <alignment horizontal="left" wrapText="1"/>
    </xf>
  </cellXfs>
  <cellStyles count="15">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9"/>
    <cellStyle name="Обычный 4" xfId="14"/>
    <cellStyle name="Финансовый 2" xfId="10"/>
    <cellStyle name="Финансовый 3" xfId="1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opLeftCell="A4" zoomScaleNormal="100" workbookViewId="0">
      <selection activeCell="A21" sqref="A21"/>
    </sheetView>
  </sheetViews>
  <sheetFormatPr defaultRowHeight="12.75" x14ac:dyDescent="0.2"/>
  <cols>
    <col min="1" max="1" width="37.42578125" style="21" customWidth="1"/>
    <col min="2" max="2" width="15.7109375" style="1" customWidth="1"/>
    <col min="3" max="3" width="13.140625" style="1" customWidth="1"/>
    <col min="4" max="4" width="13.85546875" style="1" customWidth="1"/>
    <col min="5" max="5" width="4.28515625" style="1" customWidth="1"/>
    <col min="6" max="16384" width="9.140625" style="1"/>
  </cols>
  <sheetData>
    <row r="1" spans="1:5" x14ac:dyDescent="0.2">
      <c r="A1" s="12" t="s">
        <v>180</v>
      </c>
    </row>
    <row r="2" spans="1:5" x14ac:dyDescent="0.2">
      <c r="A2" s="12"/>
    </row>
    <row r="3" spans="1:5" x14ac:dyDescent="0.2">
      <c r="A3" s="12" t="s">
        <v>68</v>
      </c>
    </row>
    <row r="4" spans="1:5" ht="12.75" customHeight="1" x14ac:dyDescent="0.2">
      <c r="A4" s="9" t="s">
        <v>144</v>
      </c>
      <c r="B4" s="2"/>
      <c r="C4" s="2"/>
      <c r="D4" s="2"/>
    </row>
    <row r="5" spans="1:5" s="11" customFormat="1" x14ac:dyDescent="0.2">
      <c r="A5" s="13"/>
      <c r="B5" s="81" t="s">
        <v>145</v>
      </c>
      <c r="C5" s="81" t="s">
        <v>83</v>
      </c>
      <c r="D5" s="81" t="s">
        <v>146</v>
      </c>
      <c r="E5" s="1"/>
    </row>
    <row r="6" spans="1:5" ht="13.5" thickBot="1" x14ac:dyDescent="0.25">
      <c r="A6" s="14"/>
      <c r="B6" s="49" t="s">
        <v>10</v>
      </c>
      <c r="C6" s="49" t="s">
        <v>10</v>
      </c>
      <c r="D6" s="49" t="s">
        <v>10</v>
      </c>
    </row>
    <row r="7" spans="1:5" x14ac:dyDescent="0.2">
      <c r="A7" s="9" t="s">
        <v>9</v>
      </c>
      <c r="B7" s="65"/>
      <c r="C7" s="65"/>
      <c r="D7" s="65"/>
    </row>
    <row r="8" spans="1:5" x14ac:dyDescent="0.2">
      <c r="A8" s="8" t="s">
        <v>28</v>
      </c>
      <c r="B8" s="105">
        <v>2080444</v>
      </c>
      <c r="C8" s="66">
        <v>1915472</v>
      </c>
      <c r="D8" s="66">
        <v>1413645</v>
      </c>
    </row>
    <row r="9" spans="1:5" x14ac:dyDescent="0.2">
      <c r="A9" s="15" t="s">
        <v>0</v>
      </c>
      <c r="B9" s="105">
        <v>593164</v>
      </c>
      <c r="C9" s="66">
        <v>681473</v>
      </c>
      <c r="D9" s="66">
        <v>1592040</v>
      </c>
    </row>
    <row r="10" spans="1:5" x14ac:dyDescent="0.2">
      <c r="A10" s="15" t="s">
        <v>27</v>
      </c>
      <c r="B10" s="105">
        <v>398097</v>
      </c>
      <c r="C10" s="66">
        <v>366085</v>
      </c>
      <c r="D10" s="66">
        <v>549428</v>
      </c>
    </row>
    <row r="11" spans="1:5" ht="25.5" x14ac:dyDescent="0.2">
      <c r="A11" s="185" t="s">
        <v>182</v>
      </c>
      <c r="B11" s="139">
        <v>-4624</v>
      </c>
      <c r="C11" s="68">
        <v>0</v>
      </c>
      <c r="D11" s="68">
        <v>0</v>
      </c>
    </row>
    <row r="12" spans="1:5" x14ac:dyDescent="0.2">
      <c r="A12" s="178" t="s">
        <v>181</v>
      </c>
      <c r="B12" s="67">
        <f>B10+B11</f>
        <v>393473</v>
      </c>
      <c r="C12" s="67">
        <f>C10+C11</f>
        <v>366085</v>
      </c>
      <c r="D12" s="67">
        <f>D10+D11</f>
        <v>549428</v>
      </c>
    </row>
    <row r="13" spans="1:5" x14ac:dyDescent="0.2">
      <c r="A13" s="9" t="s">
        <v>163</v>
      </c>
      <c r="B13" s="67">
        <f>B8+B9+B12</f>
        <v>3067081</v>
      </c>
      <c r="C13" s="67">
        <f>C8+C9+C12</f>
        <v>2963030</v>
      </c>
      <c r="D13" s="67">
        <f>D8+D9+D12</f>
        <v>3555113</v>
      </c>
    </row>
    <row r="14" spans="1:5" s="4" customFormat="1" x14ac:dyDescent="0.2">
      <c r="A14" s="8" t="s">
        <v>1</v>
      </c>
      <c r="B14" s="161">
        <v>2012812</v>
      </c>
      <c r="C14" s="82">
        <v>1092107</v>
      </c>
      <c r="D14" s="82">
        <v>802697</v>
      </c>
      <c r="E14" s="1"/>
    </row>
    <row r="15" spans="1:5" s="4" customFormat="1" ht="38.25" x14ac:dyDescent="0.2">
      <c r="A15" s="3" t="s">
        <v>172</v>
      </c>
      <c r="B15" s="105">
        <v>23077</v>
      </c>
      <c r="C15" s="66">
        <v>12151</v>
      </c>
      <c r="D15" s="66">
        <v>469332</v>
      </c>
      <c r="E15" s="1"/>
    </row>
    <row r="16" spans="1:5" x14ac:dyDescent="0.2">
      <c r="A16" s="8" t="s">
        <v>26</v>
      </c>
      <c r="B16" s="105">
        <v>247963</v>
      </c>
      <c r="C16" s="66">
        <v>281964</v>
      </c>
      <c r="D16" s="105">
        <v>241466</v>
      </c>
    </row>
    <row r="17" spans="1:4" ht="25.5" x14ac:dyDescent="0.2">
      <c r="A17" s="186" t="s">
        <v>183</v>
      </c>
      <c r="B17" s="68">
        <v>0</v>
      </c>
      <c r="C17" s="68">
        <v>-651</v>
      </c>
      <c r="D17" s="68">
        <v>-402</v>
      </c>
    </row>
    <row r="18" spans="1:4" x14ac:dyDescent="0.2">
      <c r="A18" s="178" t="s">
        <v>186</v>
      </c>
      <c r="B18" s="67">
        <f>B16+B17</f>
        <v>247963</v>
      </c>
      <c r="C18" s="67">
        <f>C16+C17</f>
        <v>281313</v>
      </c>
      <c r="D18" s="67">
        <f>D16+D17</f>
        <v>241064</v>
      </c>
    </row>
    <row r="19" spans="1:4" x14ac:dyDescent="0.2">
      <c r="A19" s="8" t="s">
        <v>25</v>
      </c>
      <c r="B19" s="105">
        <v>6606775</v>
      </c>
      <c r="C19" s="66">
        <v>6563169</v>
      </c>
      <c r="D19" s="66">
        <v>6390087</v>
      </c>
    </row>
    <row r="20" spans="1:4" x14ac:dyDescent="0.2">
      <c r="A20" s="179" t="s">
        <v>184</v>
      </c>
      <c r="B20" s="139">
        <v>-410392</v>
      </c>
      <c r="C20" s="68">
        <v>-525558</v>
      </c>
      <c r="D20" s="68">
        <v>-412992</v>
      </c>
    </row>
    <row r="21" spans="1:4" x14ac:dyDescent="0.2">
      <c r="A21" s="178" t="s">
        <v>185</v>
      </c>
      <c r="B21" s="69">
        <f>B19+B20</f>
        <v>6196383</v>
      </c>
      <c r="C21" s="69">
        <f>C19+C20</f>
        <v>6037611</v>
      </c>
      <c r="D21" s="69">
        <f>D19+D20</f>
        <v>5977095</v>
      </c>
    </row>
    <row r="22" spans="1:4" x14ac:dyDescent="0.2">
      <c r="A22" s="16" t="s">
        <v>69</v>
      </c>
      <c r="B22" s="67">
        <f>B18+B21</f>
        <v>6444346</v>
      </c>
      <c r="C22" s="67">
        <f>C18+C21</f>
        <v>6318924</v>
      </c>
      <c r="D22" s="67">
        <f>D18+D21</f>
        <v>6218159</v>
      </c>
    </row>
    <row r="23" spans="1:4" x14ac:dyDescent="0.2">
      <c r="A23" s="8" t="s">
        <v>24</v>
      </c>
      <c r="B23" s="139">
        <v>454</v>
      </c>
      <c r="C23" s="68">
        <v>1187</v>
      </c>
      <c r="D23" s="68">
        <v>0</v>
      </c>
    </row>
    <row r="24" spans="1:4" x14ac:dyDescent="0.2">
      <c r="A24" s="17" t="s">
        <v>174</v>
      </c>
      <c r="B24" s="68">
        <v>0</v>
      </c>
      <c r="C24" s="68">
        <v>0</v>
      </c>
      <c r="D24" s="68">
        <v>0</v>
      </c>
    </row>
    <row r="25" spans="1:4" x14ac:dyDescent="0.2">
      <c r="A25" s="8" t="s">
        <v>23</v>
      </c>
      <c r="B25" s="105">
        <v>560853</v>
      </c>
      <c r="C25" s="66">
        <v>560536</v>
      </c>
      <c r="D25" s="66">
        <v>495997</v>
      </c>
    </row>
    <row r="26" spans="1:4" ht="13.5" customHeight="1" x14ac:dyDescent="0.2">
      <c r="A26" s="7" t="s">
        <v>22</v>
      </c>
      <c r="B26" s="105">
        <v>614794</v>
      </c>
      <c r="C26" s="66">
        <v>422177</v>
      </c>
      <c r="D26" s="105">
        <v>238937</v>
      </c>
    </row>
    <row r="27" spans="1:4" ht="13.5" thickBot="1" x14ac:dyDescent="0.25">
      <c r="A27" s="18" t="s">
        <v>17</v>
      </c>
      <c r="B27" s="70">
        <f>B13+B14+B15+B22+B23+B24+B25+B26</f>
        <v>12723417</v>
      </c>
      <c r="C27" s="70">
        <f>C13+C14+C15+C22+C23+C24+C25+C26</f>
        <v>11370112</v>
      </c>
      <c r="D27" s="70">
        <f>D13+D14+D15+D22+D23+D24+D25+D26</f>
        <v>11780235</v>
      </c>
    </row>
    <row r="28" spans="1:4" ht="13.5" thickTop="1" x14ac:dyDescent="0.2">
      <c r="A28" s="9"/>
      <c r="B28" s="71"/>
      <c r="C28" s="71"/>
      <c r="D28" s="71"/>
    </row>
    <row r="29" spans="1:4" x14ac:dyDescent="0.2">
      <c r="A29" s="14" t="s">
        <v>11</v>
      </c>
      <c r="B29" s="72"/>
      <c r="C29" s="72"/>
      <c r="D29" s="72"/>
    </row>
    <row r="30" spans="1:4" x14ac:dyDescent="0.2">
      <c r="A30" s="6" t="s">
        <v>170</v>
      </c>
      <c r="B30" s="105">
        <v>995081</v>
      </c>
      <c r="C30" s="106">
        <v>736727</v>
      </c>
      <c r="D30" s="106">
        <v>819791</v>
      </c>
    </row>
    <row r="31" spans="1:4" x14ac:dyDescent="0.2">
      <c r="A31" s="7" t="s">
        <v>15</v>
      </c>
      <c r="B31" s="162">
        <v>8243323</v>
      </c>
      <c r="C31" s="66">
        <v>7845109</v>
      </c>
      <c r="D31" s="66">
        <v>8637049</v>
      </c>
    </row>
    <row r="32" spans="1:4" x14ac:dyDescent="0.2">
      <c r="A32" s="7" t="s">
        <v>16</v>
      </c>
      <c r="B32" s="105">
        <v>1455395</v>
      </c>
      <c r="C32" s="66">
        <v>1185502</v>
      </c>
      <c r="D32" s="66">
        <v>1010549</v>
      </c>
    </row>
    <row r="33" spans="1:4" x14ac:dyDescent="0.2">
      <c r="A33" s="7" t="s">
        <v>14</v>
      </c>
      <c r="B33" s="105">
        <v>1350</v>
      </c>
      <c r="C33" s="163">
        <v>0</v>
      </c>
      <c r="D33" s="66">
        <v>550</v>
      </c>
    </row>
    <row r="34" spans="1:4" x14ac:dyDescent="0.2">
      <c r="A34" s="8" t="s">
        <v>2</v>
      </c>
      <c r="B34" s="105">
        <v>15555</v>
      </c>
      <c r="C34" s="66">
        <v>12416</v>
      </c>
      <c r="D34" s="66">
        <v>6000</v>
      </c>
    </row>
    <row r="35" spans="1:4" x14ac:dyDescent="0.2">
      <c r="A35" s="8" t="s">
        <v>13</v>
      </c>
      <c r="B35" s="163">
        <v>0</v>
      </c>
      <c r="C35" s="163">
        <v>0</v>
      </c>
      <c r="D35" s="164">
        <v>5905</v>
      </c>
    </row>
    <row r="36" spans="1:4" x14ac:dyDescent="0.2">
      <c r="A36" s="8" t="s">
        <v>165</v>
      </c>
      <c r="B36" s="105">
        <v>110217</v>
      </c>
      <c r="C36" s="163">
        <v>0</v>
      </c>
      <c r="D36" s="163">
        <v>0</v>
      </c>
    </row>
    <row r="37" spans="1:4" x14ac:dyDescent="0.2">
      <c r="A37" s="15" t="s">
        <v>12</v>
      </c>
      <c r="B37" s="105">
        <v>387907.09961028001</v>
      </c>
      <c r="C37" s="105">
        <v>277584</v>
      </c>
      <c r="D37" s="105">
        <v>163229</v>
      </c>
    </row>
    <row r="38" spans="1:4" x14ac:dyDescent="0.2">
      <c r="A38" s="18" t="s">
        <v>18</v>
      </c>
      <c r="B38" s="73">
        <f>SUM(B30:B37)</f>
        <v>11208828.09961028</v>
      </c>
      <c r="C38" s="73">
        <f>SUM(C30:C37)</f>
        <v>10057338</v>
      </c>
      <c r="D38" s="73">
        <f>SUM(D30:D37)</f>
        <v>10643073</v>
      </c>
    </row>
    <row r="39" spans="1:4" x14ac:dyDescent="0.2">
      <c r="A39" s="8"/>
      <c r="B39" s="3"/>
      <c r="C39" s="3"/>
      <c r="D39" s="3"/>
    </row>
    <row r="40" spans="1:4" ht="12.75" customHeight="1" x14ac:dyDescent="0.2">
      <c r="A40" s="14" t="s">
        <v>19</v>
      </c>
      <c r="B40" s="74"/>
      <c r="C40" s="74"/>
      <c r="D40" s="74"/>
    </row>
    <row r="41" spans="1:4" x14ac:dyDescent="0.2">
      <c r="A41" s="7" t="s">
        <v>3</v>
      </c>
      <c r="B41" s="105">
        <v>1301658</v>
      </c>
      <c r="C41" s="66">
        <v>1126356</v>
      </c>
      <c r="D41" s="66">
        <v>1080814</v>
      </c>
    </row>
    <row r="42" spans="1:4" x14ac:dyDescent="0.2">
      <c r="A42" s="41" t="s">
        <v>116</v>
      </c>
      <c r="B42" s="66"/>
      <c r="C42" s="66"/>
      <c r="D42" s="66"/>
    </row>
    <row r="43" spans="1:4" x14ac:dyDescent="0.2">
      <c r="A43" s="7" t="s">
        <v>4</v>
      </c>
      <c r="B43" s="165">
        <v>212931</v>
      </c>
      <c r="C43" s="75">
        <v>186418</v>
      </c>
      <c r="D43" s="75">
        <v>56348</v>
      </c>
    </row>
    <row r="44" spans="1:4" x14ac:dyDescent="0.2">
      <c r="A44" s="14" t="s">
        <v>20</v>
      </c>
      <c r="B44" s="76">
        <f>SUM(B41:B43)</f>
        <v>1514589</v>
      </c>
      <c r="C44" s="76">
        <f>SUM(C41:C43)</f>
        <v>1312774</v>
      </c>
      <c r="D44" s="76">
        <f>SUM(D41:D43)</f>
        <v>1137162</v>
      </c>
    </row>
    <row r="45" spans="1:4" x14ac:dyDescent="0.2">
      <c r="A45" s="9"/>
      <c r="B45" s="77"/>
      <c r="C45" s="77"/>
      <c r="D45" s="77"/>
    </row>
    <row r="46" spans="1:4" ht="13.5" thickBot="1" x14ac:dyDescent="0.25">
      <c r="A46" s="19" t="s">
        <v>21</v>
      </c>
      <c r="B46" s="78">
        <f>B38+B44</f>
        <v>12723417.09961028</v>
      </c>
      <c r="C46" s="78">
        <f>C38+C44</f>
        <v>11370112</v>
      </c>
      <c r="D46" s="78">
        <f>D38+D44</f>
        <v>11780235</v>
      </c>
    </row>
    <row r="47" spans="1:4" ht="13.5" thickTop="1" x14ac:dyDescent="0.2">
      <c r="A47" s="8"/>
    </row>
    <row r="48" spans="1:4" x14ac:dyDescent="0.2">
      <c r="A48" s="20"/>
      <c r="B48" s="10"/>
      <c r="C48" s="10"/>
      <c r="D48" s="10"/>
    </row>
    <row r="51" spans="1:4" x14ac:dyDescent="0.2">
      <c r="A51" s="21" t="s">
        <v>70</v>
      </c>
      <c r="B51" s="5"/>
      <c r="C51" s="21" t="s">
        <v>70</v>
      </c>
      <c r="D51" s="5"/>
    </row>
    <row r="52" spans="1:4" x14ac:dyDescent="0.2">
      <c r="A52" s="12" t="s">
        <v>71</v>
      </c>
      <c r="B52" s="4"/>
      <c r="C52" s="12" t="s">
        <v>72</v>
      </c>
      <c r="D52" s="4"/>
    </row>
    <row r="53" spans="1:4" x14ac:dyDescent="0.2">
      <c r="A53" s="12" t="s">
        <v>164</v>
      </c>
      <c r="B53" s="4"/>
      <c r="C53" s="12" t="s">
        <v>73</v>
      </c>
      <c r="D53" s="4"/>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opLeftCell="A4" zoomScaleNormal="100" workbookViewId="0">
      <selection activeCell="A25" sqref="A25"/>
    </sheetView>
  </sheetViews>
  <sheetFormatPr defaultRowHeight="12.75" x14ac:dyDescent="0.2"/>
  <cols>
    <col min="1" max="1" width="43.42578125" style="37" customWidth="1"/>
    <col min="2" max="2" width="12" style="23" customWidth="1"/>
    <col min="3" max="3" width="12.140625" style="23" customWidth="1"/>
    <col min="4" max="4" width="2.42578125" style="23" customWidth="1"/>
    <col min="5" max="6" width="9.140625" style="23"/>
    <col min="7" max="7" width="24.5703125" style="23" customWidth="1"/>
    <col min="8" max="16384" width="9.140625" style="23"/>
  </cols>
  <sheetData>
    <row r="1" spans="1:3" x14ac:dyDescent="0.2">
      <c r="A1" s="12" t="s">
        <v>67</v>
      </c>
    </row>
    <row r="2" spans="1:3" x14ac:dyDescent="0.2">
      <c r="A2" s="12"/>
    </row>
    <row r="3" spans="1:3" x14ac:dyDescent="0.2">
      <c r="A3" s="12" t="s">
        <v>29</v>
      </c>
      <c r="B3" s="22"/>
      <c r="C3" s="22"/>
    </row>
    <row r="4" spans="1:3" x14ac:dyDescent="0.2">
      <c r="A4" s="9" t="s">
        <v>147</v>
      </c>
      <c r="B4" s="24"/>
      <c r="C4" s="24"/>
    </row>
    <row r="5" spans="1:3" x14ac:dyDescent="0.2">
      <c r="A5" s="28"/>
      <c r="B5" s="24"/>
      <c r="C5" s="24"/>
    </row>
    <row r="6" spans="1:3" ht="25.5" x14ac:dyDescent="0.2">
      <c r="A6" s="13"/>
      <c r="B6" s="81" t="s">
        <v>145</v>
      </c>
      <c r="C6" s="81" t="s">
        <v>83</v>
      </c>
    </row>
    <row r="7" spans="1:3" ht="13.5" thickBot="1" x14ac:dyDescent="0.25">
      <c r="A7" s="13"/>
      <c r="B7" s="49" t="s">
        <v>10</v>
      </c>
      <c r="C7" s="49" t="s">
        <v>10</v>
      </c>
    </row>
    <row r="8" spans="1:3" x14ac:dyDescent="0.2">
      <c r="A8" s="29" t="s">
        <v>30</v>
      </c>
      <c r="B8" s="137">
        <v>1195897</v>
      </c>
      <c r="C8" s="135">
        <v>1302247</v>
      </c>
    </row>
    <row r="9" spans="1:3" x14ac:dyDescent="0.2">
      <c r="A9" s="29" t="s">
        <v>31</v>
      </c>
      <c r="B9" s="137">
        <v>-414165</v>
      </c>
      <c r="C9" s="135">
        <v>-455298</v>
      </c>
    </row>
    <row r="10" spans="1:3" x14ac:dyDescent="0.2">
      <c r="A10" s="9" t="s">
        <v>33</v>
      </c>
      <c r="B10" s="51">
        <f>SUM(B8:B9)</f>
        <v>781732</v>
      </c>
      <c r="C10" s="51">
        <f>SUM(C8:C9)</f>
        <v>846949</v>
      </c>
    </row>
    <row r="11" spans="1:3" x14ac:dyDescent="0.2">
      <c r="A11" s="179" t="s">
        <v>32</v>
      </c>
      <c r="B11" s="139">
        <v>10415</v>
      </c>
      <c r="C11" s="136">
        <v>-135870</v>
      </c>
    </row>
    <row r="12" spans="1:3" x14ac:dyDescent="0.2">
      <c r="A12" s="30" t="s">
        <v>5</v>
      </c>
      <c r="B12" s="53">
        <f>B10+B11</f>
        <v>792147</v>
      </c>
      <c r="C12" s="53">
        <f>C10+C11</f>
        <v>711079</v>
      </c>
    </row>
    <row r="13" spans="1:3" x14ac:dyDescent="0.2">
      <c r="A13" s="25"/>
      <c r="C13" s="54"/>
    </row>
    <row r="14" spans="1:3" x14ac:dyDescent="0.2">
      <c r="A14" s="13" t="s">
        <v>34</v>
      </c>
      <c r="B14" s="137">
        <v>393003</v>
      </c>
      <c r="C14" s="138">
        <v>359651</v>
      </c>
    </row>
    <row r="15" spans="1:3" x14ac:dyDescent="0.2">
      <c r="A15" s="13" t="s">
        <v>35</v>
      </c>
      <c r="B15" s="139">
        <v>-49112</v>
      </c>
      <c r="C15" s="135">
        <v>-47464</v>
      </c>
    </row>
    <row r="16" spans="1:3" x14ac:dyDescent="0.2">
      <c r="A16" s="25" t="s">
        <v>43</v>
      </c>
      <c r="B16" s="139">
        <v>196344</v>
      </c>
      <c r="C16" s="135">
        <v>170249</v>
      </c>
    </row>
    <row r="17" spans="1:4" x14ac:dyDescent="0.2">
      <c r="A17" s="25" t="s">
        <v>187</v>
      </c>
      <c r="B17" s="139">
        <v>5291</v>
      </c>
      <c r="C17" s="135">
        <v>21</v>
      </c>
      <c r="D17" s="26"/>
    </row>
    <row r="18" spans="1:4" x14ac:dyDescent="0.2">
      <c r="A18" s="25" t="s">
        <v>167</v>
      </c>
      <c r="B18" s="139">
        <v>108</v>
      </c>
      <c r="C18" s="166" t="s">
        <v>103</v>
      </c>
      <c r="D18" s="26"/>
    </row>
    <row r="19" spans="1:4" x14ac:dyDescent="0.2">
      <c r="A19" s="30" t="s">
        <v>36</v>
      </c>
      <c r="B19" s="55">
        <f>SUM(B14:B18)</f>
        <v>545634</v>
      </c>
      <c r="C19" s="55">
        <f>SUM(C14:C17)</f>
        <v>482457</v>
      </c>
    </row>
    <row r="20" spans="1:4" x14ac:dyDescent="0.2">
      <c r="A20" s="25"/>
      <c r="B20" s="56"/>
      <c r="C20" s="50"/>
    </row>
    <row r="21" spans="1:4" x14ac:dyDescent="0.2">
      <c r="A21" s="25" t="s">
        <v>37</v>
      </c>
      <c r="B21" s="68">
        <f>B12+B19</f>
        <v>1337781</v>
      </c>
      <c r="C21" s="50">
        <f>C12+C19</f>
        <v>1193536</v>
      </c>
    </row>
    <row r="22" spans="1:4" x14ac:dyDescent="0.2">
      <c r="A22" s="25" t="s">
        <v>38</v>
      </c>
      <c r="B22" s="139">
        <v>-1121872</v>
      </c>
      <c r="C22" s="50">
        <v>-963731</v>
      </c>
    </row>
    <row r="23" spans="1:4" ht="13.5" thickBot="1" x14ac:dyDescent="0.25">
      <c r="A23" s="31" t="s">
        <v>41</v>
      </c>
      <c r="B23" s="57">
        <f>B21+B22</f>
        <v>215909</v>
      </c>
      <c r="C23" s="57">
        <f t="shared" ref="C23" si="0">C21+C22</f>
        <v>229805</v>
      </c>
    </row>
    <row r="24" spans="1:4" ht="13.5" thickTop="1" x14ac:dyDescent="0.2">
      <c r="A24" s="32"/>
      <c r="B24" s="58"/>
      <c r="C24" s="58"/>
    </row>
    <row r="25" spans="1:4" x14ac:dyDescent="0.2">
      <c r="A25" s="179" t="s">
        <v>39</v>
      </c>
      <c r="B25" s="139">
        <v>9882</v>
      </c>
      <c r="C25" s="140">
        <v>-30231</v>
      </c>
    </row>
    <row r="26" spans="1:4" x14ac:dyDescent="0.2">
      <c r="A26" s="33"/>
      <c r="B26" s="52"/>
      <c r="C26" s="59"/>
    </row>
    <row r="27" spans="1:4" ht="13.5" thickBot="1" x14ac:dyDescent="0.25">
      <c r="A27" s="31" t="s">
        <v>40</v>
      </c>
      <c r="B27" s="60">
        <f>B23+B25</f>
        <v>225791</v>
      </c>
      <c r="C27" s="60">
        <f t="shared" ref="C27" si="1">C23+C25</f>
        <v>199574</v>
      </c>
    </row>
    <row r="28" spans="1:4" ht="13.5" thickTop="1" x14ac:dyDescent="0.2">
      <c r="A28" s="34"/>
      <c r="B28" s="61"/>
      <c r="C28" s="50"/>
    </row>
    <row r="29" spans="1:4" x14ac:dyDescent="0.2">
      <c r="A29" s="27" t="s">
        <v>6</v>
      </c>
      <c r="B29" s="167">
        <v>-23970</v>
      </c>
      <c r="C29" s="141">
        <v>-24266</v>
      </c>
    </row>
    <row r="30" spans="1:4" ht="13.5" thickBot="1" x14ac:dyDescent="0.25">
      <c r="A30" s="31" t="s">
        <v>7</v>
      </c>
      <c r="B30" s="62">
        <f>B29+B27</f>
        <v>201821</v>
      </c>
      <c r="C30" s="62">
        <f t="shared" ref="C30" si="2">C29+C27</f>
        <v>175308</v>
      </c>
    </row>
    <row r="31" spans="1:4" ht="13.5" thickTop="1" x14ac:dyDescent="0.2">
      <c r="A31" s="35"/>
      <c r="B31" s="63"/>
      <c r="C31" s="61"/>
    </row>
    <row r="32" spans="1:4" ht="13.5" thickBot="1" x14ac:dyDescent="0.25">
      <c r="A32" s="36" t="s">
        <v>42</v>
      </c>
      <c r="B32" s="62">
        <f>B30</f>
        <v>201821</v>
      </c>
      <c r="C32" s="62">
        <f>C30</f>
        <v>175308</v>
      </c>
    </row>
    <row r="33" spans="1:3" ht="13.5" thickTop="1" x14ac:dyDescent="0.2">
      <c r="A33" s="38" t="s">
        <v>8</v>
      </c>
      <c r="B33" s="64">
        <f>B32/260331650*1000</f>
        <v>0.77524572982194051</v>
      </c>
      <c r="C33" s="64">
        <f>C32/225271201*1000</f>
        <v>0.77820866236692188</v>
      </c>
    </row>
    <row r="36" spans="1:3" x14ac:dyDescent="0.2">
      <c r="A36" s="21" t="s">
        <v>70</v>
      </c>
      <c r="B36" s="21" t="s">
        <v>70</v>
      </c>
    </row>
    <row r="37" spans="1:3" x14ac:dyDescent="0.2">
      <c r="A37" s="12" t="s">
        <v>71</v>
      </c>
      <c r="B37" s="12" t="s">
        <v>72</v>
      </c>
    </row>
    <row r="38" spans="1:3" x14ac:dyDescent="0.2">
      <c r="A38" s="12" t="s">
        <v>164</v>
      </c>
      <c r="B38" s="12" t="s">
        <v>73</v>
      </c>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opLeftCell="A19" workbookViewId="0">
      <selection activeCell="B46" sqref="B46"/>
    </sheetView>
  </sheetViews>
  <sheetFormatPr defaultRowHeight="12.75" x14ac:dyDescent="0.2"/>
  <cols>
    <col min="1" max="1" width="56.28515625" style="41" bestFit="1" customWidth="1"/>
    <col min="2" max="2" width="16" style="41" customWidth="1"/>
    <col min="3" max="3" width="18" style="41" customWidth="1"/>
    <col min="4" max="16384" width="9.140625" style="41"/>
  </cols>
  <sheetData>
    <row r="1" spans="1:3" x14ac:dyDescent="0.2">
      <c r="A1" s="12" t="s">
        <v>67</v>
      </c>
      <c r="B1" s="79"/>
      <c r="C1" s="79"/>
    </row>
    <row r="2" spans="1:3" x14ac:dyDescent="0.2">
      <c r="A2" s="12"/>
      <c r="B2" s="79"/>
      <c r="C2" s="79"/>
    </row>
    <row r="3" spans="1:3" x14ac:dyDescent="0.2">
      <c r="A3" s="83" t="s">
        <v>74</v>
      </c>
      <c r="B3" s="79"/>
      <c r="C3" s="79"/>
    </row>
    <row r="4" spans="1:3" x14ac:dyDescent="0.2">
      <c r="A4" s="83" t="s">
        <v>147</v>
      </c>
      <c r="B4" s="80"/>
      <c r="C4" s="80"/>
    </row>
    <row r="5" spans="1:3" x14ac:dyDescent="0.2">
      <c r="A5" s="79"/>
      <c r="B5" s="80"/>
      <c r="C5" s="80"/>
    </row>
    <row r="6" spans="1:3" x14ac:dyDescent="0.2">
      <c r="A6" s="170"/>
      <c r="B6" s="84" t="s">
        <v>148</v>
      </c>
      <c r="C6" s="84" t="s">
        <v>149</v>
      </c>
    </row>
    <row r="7" spans="1:3" ht="13.5" thickBot="1" x14ac:dyDescent="0.25">
      <c r="A7" s="171"/>
      <c r="B7" s="85" t="s">
        <v>10</v>
      </c>
      <c r="C7" s="86" t="s">
        <v>10</v>
      </c>
    </row>
    <row r="8" spans="1:3" x14ac:dyDescent="0.2">
      <c r="A8" s="87" t="s">
        <v>44</v>
      </c>
      <c r="B8" s="88"/>
      <c r="C8" s="88"/>
    </row>
    <row r="9" spans="1:3" x14ac:dyDescent="0.2">
      <c r="A9" s="89" t="s">
        <v>45</v>
      </c>
      <c r="B9" s="125">
        <v>1271640</v>
      </c>
      <c r="C9" s="125">
        <v>1306080</v>
      </c>
    </row>
    <row r="10" spans="1:3" x14ac:dyDescent="0.2">
      <c r="A10" s="89" t="s">
        <v>46</v>
      </c>
      <c r="B10" s="125">
        <v>-412965</v>
      </c>
      <c r="C10" s="125">
        <v>-452083</v>
      </c>
    </row>
    <row r="11" spans="1:3" x14ac:dyDescent="0.2">
      <c r="A11" s="89" t="s">
        <v>34</v>
      </c>
      <c r="B11" s="125">
        <v>396312</v>
      </c>
      <c r="C11" s="125">
        <v>359651</v>
      </c>
    </row>
    <row r="12" spans="1:3" x14ac:dyDescent="0.2">
      <c r="A12" s="89" t="s">
        <v>47</v>
      </c>
      <c r="B12" s="125">
        <v>-49112</v>
      </c>
      <c r="C12" s="125">
        <v>-47464</v>
      </c>
    </row>
    <row r="13" spans="1:3" x14ac:dyDescent="0.2">
      <c r="A13" s="89" t="s">
        <v>48</v>
      </c>
      <c r="B13" s="125">
        <v>214264</v>
      </c>
      <c r="C13" s="125">
        <v>175388</v>
      </c>
    </row>
    <row r="14" spans="1:3" x14ac:dyDescent="0.2">
      <c r="A14" s="89" t="s">
        <v>168</v>
      </c>
      <c r="B14" s="125">
        <v>2947</v>
      </c>
      <c r="C14" s="125">
        <v>-647</v>
      </c>
    </row>
    <row r="15" spans="1:3" x14ac:dyDescent="0.2">
      <c r="A15" s="91" t="s">
        <v>49</v>
      </c>
      <c r="B15" s="125">
        <v>-1022790</v>
      </c>
      <c r="C15" s="125">
        <v>-855987</v>
      </c>
    </row>
    <row r="16" spans="1:3" x14ac:dyDescent="0.2">
      <c r="A16" s="90" t="s">
        <v>50</v>
      </c>
      <c r="B16" s="126">
        <f>SUM(B9:B15)</f>
        <v>400296</v>
      </c>
      <c r="C16" s="126">
        <f>SUM(C9:C15)</f>
        <v>484938</v>
      </c>
    </row>
    <row r="17" spans="1:3" x14ac:dyDescent="0.2">
      <c r="A17" s="90" t="s">
        <v>75</v>
      </c>
      <c r="B17" s="125"/>
      <c r="C17" s="125"/>
    </row>
    <row r="18" spans="1:3" x14ac:dyDescent="0.2">
      <c r="A18" s="92" t="s">
        <v>169</v>
      </c>
      <c r="B18" s="107"/>
      <c r="C18" s="107"/>
    </row>
    <row r="19" spans="1:3" ht="25.5" x14ac:dyDescent="0.2">
      <c r="A19" s="90" t="s">
        <v>172</v>
      </c>
      <c r="B19" s="125">
        <v>22424</v>
      </c>
      <c r="C19" s="125">
        <v>415685</v>
      </c>
    </row>
    <row r="20" spans="1:3" x14ac:dyDescent="0.2">
      <c r="A20" s="93" t="s">
        <v>25</v>
      </c>
      <c r="B20" s="125">
        <v>-131077</v>
      </c>
      <c r="C20" s="125">
        <v>-350951</v>
      </c>
    </row>
    <row r="21" spans="1:3" x14ac:dyDescent="0.2">
      <c r="A21" s="90" t="s">
        <v>24</v>
      </c>
      <c r="B21" s="125">
        <v>733</v>
      </c>
      <c r="C21" s="125">
        <v>-1187</v>
      </c>
    </row>
    <row r="22" spans="1:3" x14ac:dyDescent="0.2">
      <c r="A22" s="90" t="s">
        <v>22</v>
      </c>
      <c r="B22" s="125">
        <v>-185221</v>
      </c>
      <c r="C22" s="125">
        <v>-66842</v>
      </c>
    </row>
    <row r="23" spans="1:3" x14ac:dyDescent="0.2">
      <c r="A23" s="92" t="s">
        <v>171</v>
      </c>
      <c r="B23" s="108"/>
      <c r="C23" s="108"/>
    </row>
    <row r="24" spans="1:3" x14ac:dyDescent="0.2">
      <c r="A24" s="90" t="s">
        <v>170</v>
      </c>
      <c r="B24" s="125">
        <v>251509</v>
      </c>
      <c r="C24" s="125">
        <v>-79578</v>
      </c>
    </row>
    <row r="25" spans="1:3" x14ac:dyDescent="0.2">
      <c r="A25" s="90" t="s">
        <v>15</v>
      </c>
      <c r="B25" s="127">
        <v>414986</v>
      </c>
      <c r="C25" s="125">
        <v>-794710</v>
      </c>
    </row>
    <row r="26" spans="1:3" x14ac:dyDescent="0.2">
      <c r="A26" s="93" t="s">
        <v>13</v>
      </c>
      <c r="B26" s="125">
        <v>0</v>
      </c>
      <c r="C26" s="125">
        <v>-5905</v>
      </c>
    </row>
    <row r="27" spans="1:3" x14ac:dyDescent="0.2">
      <c r="A27" s="91" t="s">
        <v>12</v>
      </c>
      <c r="B27" s="126">
        <v>-7762</v>
      </c>
      <c r="C27" s="126">
        <v>57402</v>
      </c>
    </row>
    <row r="28" spans="1:3" x14ac:dyDescent="0.2">
      <c r="A28" s="94" t="s">
        <v>76</v>
      </c>
      <c r="B28" s="125">
        <f>SUM(B16:B27)</f>
        <v>765888</v>
      </c>
      <c r="C28" s="125">
        <f>SUM(C16:C27)</f>
        <v>-341148</v>
      </c>
    </row>
    <row r="29" spans="1:3" x14ac:dyDescent="0.2">
      <c r="A29" s="95" t="s">
        <v>51</v>
      </c>
      <c r="B29" s="125">
        <v>-19481</v>
      </c>
      <c r="C29" s="125">
        <v>-18400</v>
      </c>
    </row>
    <row r="30" spans="1:3" x14ac:dyDescent="0.2">
      <c r="A30" s="95" t="s">
        <v>64</v>
      </c>
      <c r="B30" s="183">
        <f>SUM(B28:B29)</f>
        <v>746407</v>
      </c>
      <c r="C30" s="183">
        <f>SUM(C28:C29)</f>
        <v>-359548</v>
      </c>
    </row>
    <row r="31" spans="1:3" x14ac:dyDescent="0.2">
      <c r="A31" s="87" t="s">
        <v>52</v>
      </c>
      <c r="B31" s="180"/>
      <c r="C31" s="180"/>
    </row>
    <row r="32" spans="1:3" x14ac:dyDescent="0.2">
      <c r="A32" s="89" t="s">
        <v>53</v>
      </c>
      <c r="B32" s="125">
        <v>-99967</v>
      </c>
      <c r="C32" s="125">
        <v>-149619</v>
      </c>
    </row>
    <row r="33" spans="1:3" x14ac:dyDescent="0.2">
      <c r="A33" s="96" t="s">
        <v>188</v>
      </c>
      <c r="B33" s="125">
        <v>2840</v>
      </c>
      <c r="C33" s="125">
        <v>673</v>
      </c>
    </row>
    <row r="34" spans="1:3" x14ac:dyDescent="0.2">
      <c r="A34" s="96" t="s">
        <v>54</v>
      </c>
      <c r="B34" s="125">
        <v>-1857996</v>
      </c>
      <c r="C34" s="125">
        <v>-2450302</v>
      </c>
    </row>
    <row r="35" spans="1:3" x14ac:dyDescent="0.2">
      <c r="A35" s="96" t="s">
        <v>189</v>
      </c>
      <c r="B35" s="125">
        <v>937291</v>
      </c>
      <c r="C35" s="125">
        <v>2160892</v>
      </c>
    </row>
    <row r="36" spans="1:3" x14ac:dyDescent="0.2">
      <c r="A36" s="97" t="s">
        <v>55</v>
      </c>
      <c r="B36" s="183">
        <f>SUM(B32:B35)</f>
        <v>-1017832</v>
      </c>
      <c r="C36" s="183">
        <f>SUM(C32:C35)</f>
        <v>-438356</v>
      </c>
    </row>
    <row r="37" spans="1:3" x14ac:dyDescent="0.2">
      <c r="A37" s="87" t="s">
        <v>77</v>
      </c>
      <c r="B37" s="109"/>
      <c r="C37" s="109"/>
    </row>
    <row r="38" spans="1:3" x14ac:dyDescent="0.2">
      <c r="A38" s="96" t="s">
        <v>173</v>
      </c>
      <c r="B38" s="127">
        <v>378268</v>
      </c>
      <c r="C38" s="127">
        <v>256783</v>
      </c>
    </row>
    <row r="39" spans="1:3" x14ac:dyDescent="0.2">
      <c r="A39" s="96" t="s">
        <v>56</v>
      </c>
      <c r="B39" s="127">
        <v>-115465</v>
      </c>
      <c r="C39" s="127">
        <v>-81353</v>
      </c>
    </row>
    <row r="40" spans="1:3" x14ac:dyDescent="0.2">
      <c r="A40" s="96" t="s">
        <v>165</v>
      </c>
      <c r="B40" s="168">
        <v>110217</v>
      </c>
      <c r="C40" s="168">
        <v>0</v>
      </c>
    </row>
    <row r="41" spans="1:3" x14ac:dyDescent="0.2">
      <c r="A41" s="89" t="s">
        <v>57</v>
      </c>
      <c r="B41" s="128">
        <v>-336</v>
      </c>
      <c r="C41" s="128">
        <v>-721</v>
      </c>
    </row>
    <row r="42" spans="1:3" x14ac:dyDescent="0.2">
      <c r="A42" s="98" t="s">
        <v>65</v>
      </c>
      <c r="B42" s="181">
        <f>SUM(B38:B41)</f>
        <v>372684</v>
      </c>
      <c r="C42" s="181">
        <f>SUM(C38:C41)</f>
        <v>174709</v>
      </c>
    </row>
    <row r="43" spans="1:3" x14ac:dyDescent="0.2">
      <c r="A43" s="99" t="s">
        <v>66</v>
      </c>
      <c r="B43" s="127">
        <v>2792</v>
      </c>
      <c r="C43" s="127">
        <v>31112</v>
      </c>
    </row>
    <row r="44" spans="1:3" x14ac:dyDescent="0.2">
      <c r="A44" s="100" t="s">
        <v>58</v>
      </c>
      <c r="B44" s="127">
        <f>B30+B36+B42+B43</f>
        <v>104051</v>
      </c>
      <c r="C44" s="127">
        <f>C30+C36+C42+C43</f>
        <v>-592083</v>
      </c>
    </row>
    <row r="45" spans="1:3" x14ac:dyDescent="0.2">
      <c r="A45" s="101" t="s">
        <v>62</v>
      </c>
      <c r="B45" s="127">
        <v>2963030</v>
      </c>
      <c r="C45" s="127">
        <v>3555113</v>
      </c>
    </row>
    <row r="46" spans="1:3" x14ac:dyDescent="0.2">
      <c r="A46" s="182" t="s">
        <v>63</v>
      </c>
      <c r="B46" s="181">
        <f>SUM(B44:B45)</f>
        <v>3067081</v>
      </c>
      <c r="C46" s="181">
        <f>SUM(C44:C45)</f>
        <v>2963030</v>
      </c>
    </row>
    <row r="50" spans="1:3" x14ac:dyDescent="0.2">
      <c r="A50" s="21"/>
      <c r="B50" s="5"/>
      <c r="C50" s="5"/>
    </row>
    <row r="51" spans="1:3" x14ac:dyDescent="0.2">
      <c r="A51" s="21" t="s">
        <v>70</v>
      </c>
      <c r="B51" s="5"/>
      <c r="C51" s="21" t="s">
        <v>70</v>
      </c>
    </row>
    <row r="52" spans="1:3" x14ac:dyDescent="0.2">
      <c r="A52" s="12" t="s">
        <v>71</v>
      </c>
      <c r="B52" s="4"/>
      <c r="C52" s="12" t="s">
        <v>72</v>
      </c>
    </row>
    <row r="53" spans="1:3" x14ac:dyDescent="0.2">
      <c r="A53" s="12" t="s">
        <v>164</v>
      </c>
      <c r="B53" s="4"/>
      <c r="C53" s="12" t="s">
        <v>73</v>
      </c>
    </row>
  </sheetData>
  <mergeCells count="1">
    <mergeCell ref="A6:A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24" sqref="A24"/>
    </sheetView>
  </sheetViews>
  <sheetFormatPr defaultRowHeight="12.75" x14ac:dyDescent="0.2"/>
  <cols>
    <col min="1" max="1" width="27.7109375" style="41" customWidth="1"/>
    <col min="2" max="2" width="11.140625" style="41" customWidth="1"/>
    <col min="3" max="3" width="11.5703125" style="41" customWidth="1"/>
    <col min="4" max="4" width="13.28515625" style="41" customWidth="1"/>
    <col min="5" max="5" width="13.5703125" style="41" customWidth="1"/>
    <col min="6" max="16384" width="9.140625" style="41"/>
  </cols>
  <sheetData>
    <row r="1" spans="1:5" x14ac:dyDescent="0.2">
      <c r="A1" s="12" t="s">
        <v>67</v>
      </c>
    </row>
    <row r="3" spans="1:5" x14ac:dyDescent="0.2">
      <c r="A3" s="172" t="s">
        <v>78</v>
      </c>
      <c r="B3" s="173"/>
      <c r="C3" s="173"/>
      <c r="D3" s="40"/>
    </row>
    <row r="4" spans="1:5" x14ac:dyDescent="0.2">
      <c r="A4" s="83" t="s">
        <v>147</v>
      </c>
      <c r="B4" s="39"/>
      <c r="C4" s="39"/>
      <c r="D4" s="40"/>
    </row>
    <row r="5" spans="1:5" x14ac:dyDescent="0.2">
      <c r="A5" s="42"/>
      <c r="B5" s="39"/>
      <c r="C5" s="39"/>
      <c r="D5" s="40"/>
    </row>
    <row r="6" spans="1:5" ht="38.25" x14ac:dyDescent="0.2">
      <c r="A6" s="43"/>
      <c r="B6" s="44" t="s">
        <v>3</v>
      </c>
      <c r="C6" s="142" t="s">
        <v>116</v>
      </c>
      <c r="D6" s="44" t="s">
        <v>4</v>
      </c>
      <c r="E6" s="44" t="s">
        <v>59</v>
      </c>
    </row>
    <row r="7" spans="1:5" ht="13.5" thickBot="1" x14ac:dyDescent="0.25">
      <c r="A7" s="43"/>
      <c r="B7" s="102" t="s">
        <v>10</v>
      </c>
      <c r="C7" s="102" t="s">
        <v>10</v>
      </c>
      <c r="D7" s="102" t="s">
        <v>10</v>
      </c>
      <c r="E7" s="102" t="s">
        <v>10</v>
      </c>
    </row>
    <row r="8" spans="1:5" x14ac:dyDescent="0.2">
      <c r="A8" s="43"/>
      <c r="B8" s="45"/>
      <c r="C8" s="134"/>
      <c r="D8" s="45"/>
      <c r="E8" s="45"/>
    </row>
    <row r="9" spans="1:5" x14ac:dyDescent="0.2">
      <c r="A9" s="46" t="s">
        <v>81</v>
      </c>
      <c r="B9" s="122">
        <v>1080814</v>
      </c>
      <c r="C9" s="122">
        <v>0</v>
      </c>
      <c r="D9" s="122">
        <v>56348</v>
      </c>
      <c r="E9" s="122">
        <f>SUM(B9:D9)</f>
        <v>1137162</v>
      </c>
    </row>
    <row r="10" spans="1:5" x14ac:dyDescent="0.2">
      <c r="A10" s="47" t="s">
        <v>60</v>
      </c>
      <c r="B10" s="111">
        <v>308</v>
      </c>
      <c r="C10" s="111"/>
      <c r="D10" s="111">
        <v>0</v>
      </c>
      <c r="E10" s="143">
        <f t="shared" ref="E10:E13" si="0">SUM(B10:D10)</f>
        <v>308</v>
      </c>
    </row>
    <row r="11" spans="1:5" ht="25.5" x14ac:dyDescent="0.2">
      <c r="A11" s="48" t="s">
        <v>79</v>
      </c>
      <c r="B11" s="111">
        <v>0</v>
      </c>
      <c r="C11" s="111"/>
      <c r="D11" s="111">
        <v>175308</v>
      </c>
      <c r="E11" s="144">
        <f t="shared" si="0"/>
        <v>175308</v>
      </c>
    </row>
    <row r="12" spans="1:5" x14ac:dyDescent="0.2">
      <c r="A12" s="47" t="s">
        <v>61</v>
      </c>
      <c r="B12" s="111">
        <v>0</v>
      </c>
      <c r="C12" s="111"/>
      <c r="D12" s="111">
        <v>-4</v>
      </c>
      <c r="E12" s="111">
        <f t="shared" si="0"/>
        <v>-4</v>
      </c>
    </row>
    <row r="13" spans="1:5" ht="38.25" x14ac:dyDescent="0.2">
      <c r="A13" s="103" t="s">
        <v>80</v>
      </c>
      <c r="B13" s="111">
        <v>45234</v>
      </c>
      <c r="C13" s="111"/>
      <c r="D13" s="111">
        <v>-45234</v>
      </c>
      <c r="E13" s="111">
        <f t="shared" si="0"/>
        <v>0</v>
      </c>
    </row>
    <row r="14" spans="1:5" ht="13.5" thickBot="1" x14ac:dyDescent="0.25">
      <c r="A14" s="104" t="s">
        <v>82</v>
      </c>
      <c r="B14" s="129">
        <v>1126356</v>
      </c>
      <c r="C14" s="133">
        <f>SUM(C10:C13)</f>
        <v>0</v>
      </c>
      <c r="D14" s="131">
        <v>186418</v>
      </c>
      <c r="E14" s="122">
        <f t="shared" ref="E14:E19" si="1">SUM(B14:D14)</f>
        <v>1312774</v>
      </c>
    </row>
    <row r="15" spans="1:5" x14ac:dyDescent="0.2">
      <c r="A15" s="47" t="s">
        <v>60</v>
      </c>
      <c r="B15" s="111">
        <v>0</v>
      </c>
      <c r="C15" s="111"/>
      <c r="D15" s="111"/>
      <c r="E15" s="143">
        <f t="shared" ref="E15:E18" si="2">SUM(B15:D15)</f>
        <v>0</v>
      </c>
    </row>
    <row r="16" spans="1:5" ht="25.5" x14ac:dyDescent="0.2">
      <c r="A16" s="48" t="s">
        <v>79</v>
      </c>
      <c r="B16" s="111">
        <v>0</v>
      </c>
      <c r="C16" s="111"/>
      <c r="D16" s="111">
        <v>201821</v>
      </c>
      <c r="E16" s="144">
        <f t="shared" si="2"/>
        <v>201821</v>
      </c>
    </row>
    <row r="17" spans="1:5" x14ac:dyDescent="0.2">
      <c r="A17" s="47" t="s">
        <v>61</v>
      </c>
      <c r="B17" s="111">
        <v>0</v>
      </c>
      <c r="C17" s="111"/>
      <c r="D17" s="111">
        <v>-6</v>
      </c>
      <c r="E17" s="111">
        <f t="shared" si="2"/>
        <v>-6</v>
      </c>
    </row>
    <row r="18" spans="1:5" ht="38.25" x14ac:dyDescent="0.2">
      <c r="A18" s="103" t="s">
        <v>80</v>
      </c>
      <c r="B18" s="111">
        <v>175302</v>
      </c>
      <c r="C18" s="111"/>
      <c r="D18" s="111">
        <v>-175302</v>
      </c>
      <c r="E18" s="111">
        <f t="shared" si="2"/>
        <v>0</v>
      </c>
    </row>
    <row r="19" spans="1:5" ht="13.5" thickBot="1" x14ac:dyDescent="0.25">
      <c r="A19" s="104" t="s">
        <v>144</v>
      </c>
      <c r="B19" s="130">
        <f>SUM(B14:B18)</f>
        <v>1301658</v>
      </c>
      <c r="C19" s="145">
        <f>SUM(C15:C18)</f>
        <v>0</v>
      </c>
      <c r="D19" s="132">
        <f t="shared" ref="D19" si="3">SUM(D14:D18)</f>
        <v>212931</v>
      </c>
      <c r="E19" s="110">
        <f t="shared" si="1"/>
        <v>1514589</v>
      </c>
    </row>
    <row r="22" spans="1:5" x14ac:dyDescent="0.2">
      <c r="A22" s="21" t="s">
        <v>70</v>
      </c>
      <c r="B22" s="5"/>
    </row>
    <row r="23" spans="1:5" x14ac:dyDescent="0.2">
      <c r="A23" s="12" t="s">
        <v>71</v>
      </c>
      <c r="B23" s="4"/>
      <c r="C23" s="123" t="s">
        <v>72</v>
      </c>
      <c r="D23" s="124"/>
    </row>
    <row r="24" spans="1:5" x14ac:dyDescent="0.2">
      <c r="A24" s="12" t="s">
        <v>164</v>
      </c>
      <c r="B24" s="4"/>
      <c r="C24" s="12" t="s">
        <v>73</v>
      </c>
    </row>
  </sheetData>
  <mergeCells count="1">
    <mergeCell ref="A3:C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7" workbookViewId="0">
      <selection activeCell="A10" sqref="A10"/>
    </sheetView>
  </sheetViews>
  <sheetFormatPr defaultRowHeight="12.75" x14ac:dyDescent="0.2"/>
  <cols>
    <col min="1" max="1" width="150.7109375" customWidth="1"/>
  </cols>
  <sheetData>
    <row r="1" spans="1:1" ht="15.75" x14ac:dyDescent="0.2">
      <c r="A1" s="116" t="s">
        <v>91</v>
      </c>
    </row>
    <row r="2" spans="1:1" ht="15.75" x14ac:dyDescent="0.2">
      <c r="A2" s="112" t="s">
        <v>92</v>
      </c>
    </row>
    <row r="3" spans="1:1" ht="15.75" x14ac:dyDescent="0.2">
      <c r="A3" s="112" t="s">
        <v>93</v>
      </c>
    </row>
    <row r="4" spans="1:1" ht="15.75" x14ac:dyDescent="0.2">
      <c r="A4" s="112" t="s">
        <v>86</v>
      </c>
    </row>
    <row r="5" spans="1:1" ht="15.75" x14ac:dyDescent="0.2">
      <c r="A5" s="112" t="s">
        <v>87</v>
      </c>
    </row>
    <row r="6" spans="1:1" ht="15.75" x14ac:dyDescent="0.2">
      <c r="A6" s="113"/>
    </row>
    <row r="7" spans="1:1" ht="21" customHeight="1" x14ac:dyDescent="0.2">
      <c r="A7" s="115" t="s">
        <v>117</v>
      </c>
    </row>
    <row r="8" spans="1:1" ht="15.75" customHeight="1" x14ac:dyDescent="0.2">
      <c r="A8" s="146" t="s">
        <v>88</v>
      </c>
    </row>
    <row r="9" spans="1:1" ht="36.75" customHeight="1" x14ac:dyDescent="0.2">
      <c r="A9" s="146" t="s">
        <v>89</v>
      </c>
    </row>
    <row r="10" spans="1:1" ht="22.5" customHeight="1" x14ac:dyDescent="0.2">
      <c r="A10" s="146" t="s">
        <v>90</v>
      </c>
    </row>
    <row r="11" spans="1:1" ht="22.5" customHeight="1" x14ac:dyDescent="0.2">
      <c r="A11" s="146" t="s">
        <v>190</v>
      </c>
    </row>
    <row r="12" spans="1:1" ht="26.25" customHeight="1" x14ac:dyDescent="0.2">
      <c r="A12" s="169" t="s">
        <v>166</v>
      </c>
    </row>
    <row r="13" spans="1:1" ht="150.75" customHeight="1" x14ac:dyDescent="0.2">
      <c r="A13" s="184" t="s">
        <v>175</v>
      </c>
    </row>
    <row r="14" spans="1:1" ht="46.5" customHeight="1" x14ac:dyDescent="0.2">
      <c r="A14" s="169" t="s">
        <v>191</v>
      </c>
    </row>
    <row r="15" spans="1:1" ht="33" x14ac:dyDescent="0.2">
      <c r="A15" s="160" t="s">
        <v>192</v>
      </c>
    </row>
    <row r="16" spans="1:1" ht="22.5" customHeight="1" x14ac:dyDescent="0.2">
      <c r="A16" s="146" t="s">
        <v>152</v>
      </c>
    </row>
    <row r="17" spans="1:1" ht="39.75" customHeight="1" x14ac:dyDescent="0.2">
      <c r="A17" s="146" t="s">
        <v>153</v>
      </c>
    </row>
    <row r="18" spans="1:1" ht="24.75" customHeight="1" x14ac:dyDescent="0.2">
      <c r="A18" s="146" t="s">
        <v>154</v>
      </c>
    </row>
    <row r="19" spans="1:1" ht="37.5" customHeight="1" x14ac:dyDescent="0.2">
      <c r="A19" s="146" t="s">
        <v>155</v>
      </c>
    </row>
    <row r="20" spans="1:1" ht="27.75" customHeight="1" x14ac:dyDescent="0.2">
      <c r="A20" s="146" t="s">
        <v>156</v>
      </c>
    </row>
    <row r="21" spans="1:1" ht="26.25" customHeight="1" x14ac:dyDescent="0.2">
      <c r="A21" s="146" t="s">
        <v>157</v>
      </c>
    </row>
    <row r="22" spans="1:1" ht="30.75" customHeight="1" x14ac:dyDescent="0.2">
      <c r="A22" s="146" t="s">
        <v>158</v>
      </c>
    </row>
    <row r="23" spans="1:1" ht="29.25" customHeight="1" x14ac:dyDescent="0.2">
      <c r="A23" s="146" t="s">
        <v>159</v>
      </c>
    </row>
    <row r="24" spans="1:1" ht="28.5" customHeight="1" x14ac:dyDescent="0.2">
      <c r="A24" s="146" t="s">
        <v>193</v>
      </c>
    </row>
    <row r="25" spans="1:1" ht="26.25" customHeight="1" x14ac:dyDescent="0.2">
      <c r="A25" s="146" t="s">
        <v>160</v>
      </c>
    </row>
    <row r="26" spans="1:1" ht="33.75" customHeight="1" x14ac:dyDescent="0.2">
      <c r="A26" s="146" t="s">
        <v>161</v>
      </c>
    </row>
    <row r="27" spans="1:1" ht="25.5" customHeight="1" x14ac:dyDescent="0.2">
      <c r="A27" s="146" t="s">
        <v>176</v>
      </c>
    </row>
    <row r="28" spans="1:1" ht="28.5" customHeight="1" x14ac:dyDescent="0.2">
      <c r="A28" s="146" t="s">
        <v>178</v>
      </c>
    </row>
    <row r="29" spans="1:1" ht="45" customHeight="1" x14ac:dyDescent="0.2">
      <c r="A29" s="146" t="s">
        <v>177</v>
      </c>
    </row>
    <row r="30" spans="1:1" ht="45" customHeight="1" x14ac:dyDescent="0.2">
      <c r="A30" s="146" t="s">
        <v>179</v>
      </c>
    </row>
    <row r="31" spans="1:1" ht="37.5" customHeight="1" x14ac:dyDescent="0.2">
      <c r="A31" s="146" t="s">
        <v>162</v>
      </c>
    </row>
    <row r="32" spans="1:1" ht="15.75" x14ac:dyDescent="0.2">
      <c r="A32" s="114"/>
    </row>
    <row r="33" spans="1:8" ht="15.75" x14ac:dyDescent="0.2">
      <c r="A33" s="114"/>
    </row>
    <row r="34" spans="1:8" ht="15.75" x14ac:dyDescent="0.2">
      <c r="A34" s="114"/>
    </row>
    <row r="35" spans="1:8" ht="15.75" x14ac:dyDescent="0.2">
      <c r="A35" s="114"/>
    </row>
    <row r="36" spans="1:8" ht="15.75" x14ac:dyDescent="0.2">
      <c r="A36" s="114"/>
    </row>
    <row r="37" spans="1:8" ht="35.25" customHeight="1" x14ac:dyDescent="0.2">
      <c r="A37" s="114"/>
      <c r="E37" s="114"/>
    </row>
    <row r="38" spans="1:8" x14ac:dyDescent="0.2">
      <c r="A38" s="12" t="s">
        <v>71</v>
      </c>
      <c r="B38" s="4"/>
      <c r="C38" s="12"/>
      <c r="D38" s="41"/>
      <c r="E38" s="41"/>
    </row>
    <row r="39" spans="1:8" x14ac:dyDescent="0.2">
      <c r="A39" s="12" t="s">
        <v>164</v>
      </c>
      <c r="B39" s="4"/>
      <c r="C39" s="12"/>
      <c r="D39" s="41"/>
      <c r="E39" s="41"/>
    </row>
    <row r="40" spans="1:8" ht="15.75" x14ac:dyDescent="0.2">
      <c r="A40" s="114"/>
      <c r="H40" s="114"/>
    </row>
    <row r="41" spans="1:8" ht="15.75" x14ac:dyDescent="0.2">
      <c r="A41" s="114"/>
    </row>
    <row r="42" spans="1:8" x14ac:dyDescent="0.2">
      <c r="A42" s="12" t="s">
        <v>72</v>
      </c>
      <c r="B42" s="41"/>
    </row>
    <row r="43" spans="1:8" x14ac:dyDescent="0.2">
      <c r="A43" s="12" t="s">
        <v>73</v>
      </c>
      <c r="B43" s="41"/>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A29" sqref="A29"/>
    </sheetView>
  </sheetViews>
  <sheetFormatPr defaultRowHeight="12.75" x14ac:dyDescent="0.2"/>
  <cols>
    <col min="1" max="1" width="9.140625" customWidth="1"/>
    <col min="2" max="2" width="34.42578125" customWidth="1"/>
    <col min="3" max="3" width="39.42578125" customWidth="1"/>
    <col min="4" max="4" width="22.42578125" customWidth="1"/>
    <col min="5" max="5" width="27.85546875" customWidth="1"/>
  </cols>
  <sheetData>
    <row r="1" spans="1:5" ht="16.5" x14ac:dyDescent="0.3">
      <c r="A1" s="41"/>
      <c r="B1" s="41"/>
      <c r="C1" s="117" t="s">
        <v>94</v>
      </c>
      <c r="D1" s="41"/>
      <c r="E1" s="41"/>
    </row>
    <row r="2" spans="1:5" ht="16.5" x14ac:dyDescent="0.3">
      <c r="A2" s="41"/>
      <c r="B2" s="41"/>
      <c r="C2" s="117" t="s">
        <v>95</v>
      </c>
      <c r="D2" s="41"/>
      <c r="E2" s="41"/>
    </row>
    <row r="3" spans="1:5" ht="16.5" x14ac:dyDescent="0.3">
      <c r="A3" s="41"/>
      <c r="B3" s="41"/>
      <c r="C3" s="117" t="s">
        <v>96</v>
      </c>
      <c r="D3" s="41"/>
      <c r="E3" s="41"/>
    </row>
    <row r="4" spans="1:5" ht="16.5" x14ac:dyDescent="0.3">
      <c r="A4" s="41"/>
      <c r="B4" s="41"/>
      <c r="C4" s="118" t="s">
        <v>104</v>
      </c>
      <c r="D4" s="41"/>
      <c r="E4" s="41"/>
    </row>
    <row r="5" spans="1:5" ht="16.5" x14ac:dyDescent="0.3">
      <c r="A5" s="41"/>
      <c r="B5" s="41"/>
      <c r="C5" s="117" t="s">
        <v>105</v>
      </c>
      <c r="D5" s="41"/>
      <c r="E5" s="41"/>
    </row>
    <row r="6" spans="1:5" x14ac:dyDescent="0.2">
      <c r="A6" s="41"/>
      <c r="B6" s="41"/>
      <c r="C6" s="41"/>
      <c r="D6" s="41"/>
      <c r="E6" s="41"/>
    </row>
    <row r="7" spans="1:5" ht="16.5" x14ac:dyDescent="0.3">
      <c r="A7" s="41"/>
      <c r="B7" s="121" t="s">
        <v>97</v>
      </c>
      <c r="C7" s="117"/>
      <c r="D7" s="41"/>
      <c r="E7" s="41"/>
    </row>
    <row r="8" spans="1:5" ht="16.5" x14ac:dyDescent="0.3">
      <c r="A8" s="41"/>
      <c r="B8" s="117" t="s">
        <v>106</v>
      </c>
      <c r="C8" s="117"/>
      <c r="D8" s="41"/>
      <c r="E8" s="41"/>
    </row>
    <row r="9" spans="1:5" ht="16.5" x14ac:dyDescent="0.3">
      <c r="A9" s="41"/>
      <c r="B9" s="117" t="s">
        <v>107</v>
      </c>
      <c r="C9" s="117"/>
      <c r="D9" s="41"/>
      <c r="E9" s="41"/>
    </row>
    <row r="10" spans="1:5" x14ac:dyDescent="0.2">
      <c r="A10" s="41"/>
      <c r="B10" s="41"/>
      <c r="C10" s="41"/>
      <c r="D10" s="41"/>
      <c r="E10" s="41"/>
    </row>
    <row r="11" spans="1:5" ht="16.5" x14ac:dyDescent="0.2">
      <c r="A11" s="119" t="s">
        <v>84</v>
      </c>
      <c r="B11" s="41"/>
      <c r="C11" s="41"/>
      <c r="D11" s="41"/>
      <c r="E11" s="41"/>
    </row>
    <row r="12" spans="1:5" ht="16.5" x14ac:dyDescent="0.2">
      <c r="A12" s="119" t="s">
        <v>85</v>
      </c>
      <c r="B12" s="41"/>
      <c r="C12" s="41"/>
      <c r="D12" s="41"/>
      <c r="E12" s="41"/>
    </row>
    <row r="13" spans="1:5" ht="16.5" x14ac:dyDescent="0.2">
      <c r="A13" s="119" t="s">
        <v>86</v>
      </c>
      <c r="B13" s="41"/>
      <c r="C13" s="41"/>
      <c r="D13" s="41"/>
      <c r="E13" s="41"/>
    </row>
    <row r="14" spans="1:5" ht="16.5" x14ac:dyDescent="0.2">
      <c r="A14" s="119" t="s">
        <v>98</v>
      </c>
      <c r="B14" s="41"/>
      <c r="C14" s="41"/>
      <c r="D14" s="41"/>
      <c r="E14" s="41"/>
    </row>
    <row r="15" spans="1:5" ht="16.5" x14ac:dyDescent="0.3">
      <c r="A15" s="117" t="s">
        <v>150</v>
      </c>
      <c r="B15" s="41"/>
      <c r="C15" s="41"/>
      <c r="D15" s="41"/>
      <c r="E15" s="41"/>
    </row>
    <row r="16" spans="1:5" x14ac:dyDescent="0.2">
      <c r="A16" s="41"/>
      <c r="B16" s="41"/>
      <c r="C16" s="41"/>
      <c r="D16" s="41"/>
      <c r="E16" s="41"/>
    </row>
    <row r="17" spans="1:5" ht="16.5" x14ac:dyDescent="0.2">
      <c r="A17" s="174" t="s">
        <v>99</v>
      </c>
      <c r="B17" s="174"/>
      <c r="C17" s="174"/>
      <c r="D17" s="174" t="s">
        <v>100</v>
      </c>
      <c r="E17" s="174" t="s">
        <v>101</v>
      </c>
    </row>
    <row r="18" spans="1:5" x14ac:dyDescent="0.2">
      <c r="A18" s="175" t="s">
        <v>108</v>
      </c>
      <c r="B18" s="175" t="s">
        <v>113</v>
      </c>
      <c r="C18" s="175" t="s">
        <v>114</v>
      </c>
      <c r="D18" s="174"/>
      <c r="E18" s="174"/>
    </row>
    <row r="19" spans="1:5" x14ac:dyDescent="0.2">
      <c r="A19" s="175"/>
      <c r="B19" s="175" t="s">
        <v>109</v>
      </c>
      <c r="C19" s="175" t="s">
        <v>110</v>
      </c>
      <c r="D19" s="174"/>
      <c r="E19" s="174"/>
    </row>
    <row r="20" spans="1:5" ht="50.25" customHeight="1" x14ac:dyDescent="0.2">
      <c r="A20" s="175"/>
      <c r="B20" s="175" t="s">
        <v>111</v>
      </c>
      <c r="C20" s="175"/>
      <c r="D20" s="174"/>
      <c r="E20" s="174"/>
    </row>
    <row r="21" spans="1:5" ht="54" customHeight="1" x14ac:dyDescent="0.2">
      <c r="A21" s="175"/>
      <c r="B21" s="175" t="s">
        <v>112</v>
      </c>
      <c r="C21" s="175"/>
      <c r="D21" s="174"/>
      <c r="E21" s="174"/>
    </row>
    <row r="22" spans="1:5" ht="16.5" x14ac:dyDescent="0.2">
      <c r="A22" s="120">
        <v>1</v>
      </c>
      <c r="B22" s="120">
        <v>2</v>
      </c>
      <c r="C22" s="120">
        <v>3</v>
      </c>
      <c r="D22" s="120">
        <v>4</v>
      </c>
      <c r="E22" s="120">
        <v>5</v>
      </c>
    </row>
    <row r="23" spans="1:5" ht="16.5" x14ac:dyDescent="0.2">
      <c r="A23" s="120" t="s">
        <v>102</v>
      </c>
      <c r="B23" s="120" t="s">
        <v>115</v>
      </c>
      <c r="C23" s="159">
        <v>0.97965999999999998</v>
      </c>
      <c r="D23" s="120" t="s">
        <v>103</v>
      </c>
      <c r="E23" s="120" t="s">
        <v>103</v>
      </c>
    </row>
    <row r="28" spans="1:5" x14ac:dyDescent="0.2">
      <c r="A28" s="12" t="s">
        <v>71</v>
      </c>
    </row>
    <row r="29" spans="1:5" x14ac:dyDescent="0.2">
      <c r="A29" s="12" t="s">
        <v>164</v>
      </c>
    </row>
    <row r="30" spans="1:5" ht="15.75" x14ac:dyDescent="0.2">
      <c r="A30" s="114"/>
    </row>
    <row r="31" spans="1:5" ht="15.75" x14ac:dyDescent="0.2">
      <c r="A31" s="114"/>
    </row>
    <row r="32" spans="1:5" x14ac:dyDescent="0.2">
      <c r="A32" s="12" t="s">
        <v>72</v>
      </c>
    </row>
    <row r="33" spans="1:1" x14ac:dyDescent="0.2">
      <c r="A33" s="12" t="s">
        <v>73</v>
      </c>
    </row>
  </sheetData>
  <mergeCells count="6">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abSelected="1" topLeftCell="A7" workbookViewId="0">
      <selection activeCell="A26" sqref="A26"/>
    </sheetView>
  </sheetViews>
  <sheetFormatPr defaultRowHeight="12.75" x14ac:dyDescent="0.2"/>
  <cols>
    <col min="1" max="1" width="38.7109375" customWidth="1"/>
    <col min="2" max="2" width="29.7109375" customWidth="1"/>
    <col min="3" max="3" width="44" customWidth="1"/>
  </cols>
  <sheetData>
    <row r="1" spans="1:3" ht="15.75" x14ac:dyDescent="0.2">
      <c r="A1" s="147"/>
      <c r="B1" s="147"/>
      <c r="C1" s="148"/>
    </row>
    <row r="2" spans="1:3" ht="15.75" x14ac:dyDescent="0.2">
      <c r="A2" s="147"/>
      <c r="B2" s="147"/>
      <c r="C2" s="149"/>
    </row>
    <row r="3" spans="1:3" ht="15.75" x14ac:dyDescent="0.2">
      <c r="A3" s="176" t="s">
        <v>118</v>
      </c>
      <c r="B3" s="176"/>
      <c r="C3" s="176"/>
    </row>
    <row r="4" spans="1:3" ht="15.75" x14ac:dyDescent="0.2">
      <c r="A4" s="176" t="s">
        <v>119</v>
      </c>
      <c r="B4" s="176"/>
      <c r="C4" s="176"/>
    </row>
    <row r="5" spans="1:3" ht="15.75" x14ac:dyDescent="0.2">
      <c r="A5" s="176" t="s">
        <v>120</v>
      </c>
      <c r="B5" s="177"/>
      <c r="C5" s="177"/>
    </row>
    <row r="6" spans="1:3" ht="15.75" x14ac:dyDescent="0.2">
      <c r="A6" s="176" t="s">
        <v>151</v>
      </c>
      <c r="B6" s="177"/>
      <c r="C6" s="177"/>
    </row>
    <row r="7" spans="1:3" ht="25.5" customHeight="1" x14ac:dyDescent="0.2">
      <c r="A7" s="176" t="s">
        <v>121</v>
      </c>
      <c r="B7" s="177"/>
      <c r="C7" s="177"/>
    </row>
    <row r="8" spans="1:3" ht="4.5" customHeight="1" thickBot="1" x14ac:dyDescent="0.25">
      <c r="A8" s="147"/>
      <c r="B8" s="147"/>
      <c r="C8" s="148"/>
    </row>
    <row r="9" spans="1:3" ht="100.5" customHeight="1" x14ac:dyDescent="0.2">
      <c r="A9" s="150" t="s">
        <v>122</v>
      </c>
      <c r="B9" s="151" t="s">
        <v>124</v>
      </c>
      <c r="C9" s="151" t="s">
        <v>123</v>
      </c>
    </row>
    <row r="10" spans="1:3" ht="14.25" x14ac:dyDescent="0.2">
      <c r="A10" s="152" t="s">
        <v>126</v>
      </c>
      <c r="B10" s="153" t="s">
        <v>125</v>
      </c>
      <c r="C10" s="154">
        <v>0.13500000000000001</v>
      </c>
    </row>
    <row r="11" spans="1:3" ht="42.75" x14ac:dyDescent="0.2">
      <c r="A11" s="152" t="s">
        <v>127</v>
      </c>
      <c r="B11" s="153" t="s">
        <v>137</v>
      </c>
      <c r="C11" s="154">
        <v>0.04</v>
      </c>
    </row>
    <row r="12" spans="1:3" ht="28.5" x14ac:dyDescent="0.2">
      <c r="A12" s="152" t="s">
        <v>128</v>
      </c>
      <c r="B12" s="153" t="s">
        <v>138</v>
      </c>
      <c r="C12" s="154">
        <v>3.1E-2</v>
      </c>
    </row>
    <row r="13" spans="1:3" ht="42.75" x14ac:dyDescent="0.2">
      <c r="A13" s="152" t="s">
        <v>129</v>
      </c>
      <c r="B13" s="153" t="s">
        <v>137</v>
      </c>
      <c r="C13" s="154">
        <v>0</v>
      </c>
    </row>
    <row r="14" spans="1:3" ht="14.25" x14ac:dyDescent="0.2">
      <c r="A14" s="155" t="s">
        <v>130</v>
      </c>
      <c r="B14" s="153" t="s">
        <v>139</v>
      </c>
      <c r="C14" s="154">
        <v>0.183</v>
      </c>
    </row>
    <row r="15" spans="1:3" ht="14.25" x14ac:dyDescent="0.2">
      <c r="A15" s="155" t="s">
        <v>131</v>
      </c>
      <c r="B15" s="153" t="s">
        <v>140</v>
      </c>
      <c r="C15" s="154">
        <v>0.14499999999999999</v>
      </c>
    </row>
    <row r="16" spans="1:3" ht="14.25" x14ac:dyDescent="0.2">
      <c r="A16" s="155" t="s">
        <v>132</v>
      </c>
      <c r="B16" s="153" t="s">
        <v>141</v>
      </c>
      <c r="C16" s="154">
        <v>0.111</v>
      </c>
    </row>
    <row r="17" spans="1:3" ht="14.25" x14ac:dyDescent="0.2">
      <c r="A17" s="155" t="s">
        <v>133</v>
      </c>
      <c r="B17" s="153" t="s">
        <v>142</v>
      </c>
      <c r="C17" s="154">
        <v>0.65</v>
      </c>
    </row>
    <row r="18" spans="1:3" ht="28.5" x14ac:dyDescent="0.2">
      <c r="A18" s="156" t="s">
        <v>134</v>
      </c>
      <c r="B18" s="157" t="s">
        <v>125</v>
      </c>
      <c r="C18" s="158">
        <v>4.8000000000000001E-2</v>
      </c>
    </row>
    <row r="19" spans="1:3" ht="28.5" x14ac:dyDescent="0.2">
      <c r="A19" s="156" t="s">
        <v>135</v>
      </c>
      <c r="B19" s="157" t="s">
        <v>125</v>
      </c>
      <c r="C19" s="158">
        <v>1E-3</v>
      </c>
    </row>
    <row r="20" spans="1:3" ht="14.25" x14ac:dyDescent="0.2">
      <c r="A20" s="156" t="s">
        <v>136</v>
      </c>
      <c r="B20" s="157" t="s">
        <v>143</v>
      </c>
      <c r="C20" s="158">
        <v>0.183</v>
      </c>
    </row>
    <row r="25" spans="1:3" x14ac:dyDescent="0.2">
      <c r="A25" s="12" t="s">
        <v>71</v>
      </c>
    </row>
    <row r="26" spans="1:3" x14ac:dyDescent="0.2">
      <c r="A26" s="12" t="s">
        <v>164</v>
      </c>
    </row>
    <row r="27" spans="1:3" ht="15.75" x14ac:dyDescent="0.2">
      <c r="A27" s="114"/>
    </row>
    <row r="28" spans="1:3" ht="15.75" x14ac:dyDescent="0.2">
      <c r="A28" s="114"/>
    </row>
    <row r="29" spans="1:3" x14ac:dyDescent="0.2">
      <c r="A29" s="12" t="s">
        <v>72</v>
      </c>
    </row>
    <row r="30" spans="1:3" x14ac:dyDescent="0.2">
      <c r="A30" s="12" t="s">
        <v>73</v>
      </c>
    </row>
  </sheetData>
  <mergeCells count="5">
    <mergeCell ref="A3:C3"/>
    <mergeCell ref="A4:C4"/>
    <mergeCell ref="A5:C5"/>
    <mergeCell ref="A6:C6"/>
    <mergeCell ref="A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BS</vt:lpstr>
      <vt:lpstr>PL</vt:lpstr>
      <vt:lpstr>CF</vt:lpstr>
      <vt:lpstr>CE</vt:lpstr>
      <vt:lpstr>Notes</vt:lpstr>
      <vt:lpstr>Notes 2</vt:lpstr>
      <vt:lpstr>Economic normatives</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Райынбекова Миргуль Бейшеналиевна</cp:lastModifiedBy>
  <cp:lastPrinted>2015-11-04T11:45:51Z</cp:lastPrinted>
  <dcterms:created xsi:type="dcterms:W3CDTF">1996-10-08T23:32:33Z</dcterms:created>
  <dcterms:modified xsi:type="dcterms:W3CDTF">2019-01-21T11:55:38Z</dcterms:modified>
</cp:coreProperties>
</file>