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mukashova\Desktop\фин отч декабрь сайт\"/>
    </mc:Choice>
  </mc:AlternateContent>
  <bookViews>
    <workbookView xWindow="0" yWindow="0" windowWidth="24000" windowHeight="9735" tabRatio="449"/>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BS!$A$3:$D$50</definedName>
    <definedName name="_xlnm.Print_Area" localSheetId="1">PL!$A$3:$C$33</definedName>
  </definedNames>
  <calcPr calcId="152511" concurrentCalc="0"/>
</workbook>
</file>

<file path=xl/calcChain.xml><?xml version="1.0" encoding="utf-8"?>
<calcChain xmlns="http://schemas.openxmlformats.org/spreadsheetml/2006/main">
  <c r="C19" i="13" l="1"/>
  <c r="B19" i="13"/>
  <c r="D18" i="13"/>
  <c r="D17" i="13"/>
  <c r="D16" i="13"/>
  <c r="D15" i="13"/>
  <c r="D13" i="13"/>
  <c r="D12" i="13"/>
  <c r="D11" i="13"/>
  <c r="D10" i="13"/>
  <c r="D9" i="13"/>
  <c r="C33" i="6"/>
  <c r="B22" i="3"/>
  <c r="B19" i="3"/>
  <c r="C22" i="3"/>
  <c r="B18" i="3"/>
  <c r="B23" i="3"/>
  <c r="C18" i="3"/>
  <c r="C23" i="3"/>
  <c r="D22" i="3"/>
  <c r="D19" i="13"/>
  <c r="B14" i="13"/>
  <c r="C14" i="13"/>
  <c r="D14" i="13"/>
  <c r="C16" i="12"/>
  <c r="C29" i="12"/>
  <c r="C31" i="12"/>
  <c r="C37" i="12"/>
  <c r="C42" i="12"/>
  <c r="B16" i="12"/>
  <c r="B29" i="12"/>
  <c r="B31" i="12"/>
  <c r="B37" i="12"/>
  <c r="B42" i="12"/>
  <c r="B10" i="6"/>
  <c r="B12" i="6"/>
  <c r="B23" i="6"/>
  <c r="B27" i="6"/>
  <c r="B30" i="6"/>
  <c r="B32" i="6"/>
  <c r="B33" i="6"/>
  <c r="B19" i="6"/>
  <c r="C10" i="6"/>
  <c r="B12" i="3"/>
  <c r="B13" i="3"/>
  <c r="B28" i="3"/>
  <c r="D12" i="3"/>
  <c r="D13" i="3"/>
  <c r="D18" i="3"/>
  <c r="D23" i="3"/>
  <c r="D28" i="3"/>
  <c r="C12" i="3"/>
  <c r="C13" i="3"/>
  <c r="C12" i="6"/>
  <c r="C19" i="6"/>
  <c r="B45" i="3"/>
  <c r="B39" i="3"/>
  <c r="B47" i="3"/>
  <c r="C45" i="3"/>
  <c r="D45" i="3"/>
  <c r="D39" i="3"/>
  <c r="C39" i="3"/>
  <c r="C47" i="3"/>
  <c r="D47" i="3"/>
  <c r="C23" i="6"/>
  <c r="C27" i="6"/>
  <c r="C30" i="6"/>
  <c r="C32" i="6"/>
  <c r="C28" i="3"/>
  <c r="B44" i="12"/>
  <c r="B46" i="12"/>
  <c r="C44" i="12"/>
  <c r="C46" i="12"/>
</calcChain>
</file>

<file path=xl/sharedStrings.xml><?xml version="1.0" encoding="utf-8"?>
<sst xmlns="http://schemas.openxmlformats.org/spreadsheetml/2006/main" count="262" uniqueCount="193">
  <si>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</si>
  <si>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</si>
  <si>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</si>
  <si>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</si>
  <si>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</si>
  <si>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</si>
  <si>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</si>
  <si>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</si>
  <si>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</si>
  <si>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</si>
  <si>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</si>
  <si>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</si>
  <si>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</si>
  <si>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</si>
  <si>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</si>
  <si>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</si>
  <si>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</si>
  <si>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</si>
  <si>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</si>
  <si>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</si>
  <si>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</si>
  <si>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</si>
  <si>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</si>
  <si>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</si>
  <si>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</si>
  <si>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</si>
  <si>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</si>
  <si>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</si>
  <si>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</si>
  <si>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</si>
  <si>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</si>
  <si>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</si>
  <si>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</si>
  <si>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</si>
  <si>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</si>
  <si>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</si>
  <si>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</si>
  <si>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</si>
  <si>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</si>
  <si>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</si>
  <si>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</si>
  <si>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</si>
  <si>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</si>
  <si>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</si>
  <si>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</si>
  <si>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</si>
  <si>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</si>
  <si>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</si>
  <si>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</si>
  <si>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</si>
  <si>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</si>
  <si>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</si>
  <si>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</si>
  <si>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</si>
  <si>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</si>
  <si>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</si>
  <si>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</si>
  <si>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</si>
  <si>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</si>
  <si>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</si>
  <si>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</si>
  <si>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</si>
  <si>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</si>
  <si>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</si>
  <si>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</si>
  <si>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</si>
  <si>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</si>
  <si>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</si>
  <si>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</si>
  <si>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</si>
  <si>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</si>
  <si>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Mr. N. ILEBAEV</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</si>
  <si>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</si>
  <si>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</si>
  <si>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</si>
  <si>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</si>
  <si>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</si>
  <si>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</si>
  <si>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</si>
  <si>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</si>
  <si>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</si>
  <si>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</si>
  <si>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</si>
  <si>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</si>
  <si>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</si>
  <si>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</si>
  <si>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</si>
  <si>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</si>
  <si>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</si>
  <si>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</si>
  <si>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</si>
  <si>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</si>
  <si>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</si>
  <si>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</si>
  <si>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</si>
  <si>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</si>
  <si>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</si>
  <si>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</si>
  <si>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</si>
  <si>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</si>
  <si>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</si>
  <si>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</si>
  <si>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</si>
  <si>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</si>
  <si>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</si>
  <si>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</si>
  <si>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</si>
  <si>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</si>
  <si>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</si>
  <si>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</si>
  <si>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</si>
  <si>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</si>
  <si>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</si>
  <si>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</si>
  <si>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</si>
  <si>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</si>
  <si>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</si>
  <si>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</si>
  <si>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</si>
  <si>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</si>
  <si>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</si>
  <si>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</si>
  <si>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</si>
  <si>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</si>
  <si>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</si>
  <si>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</si>
  <si>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</si>
  <si>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</si>
  <si>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</si>
  <si>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</si>
  <si>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</si>
  <si>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</si>
  <si>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</si>
  <si>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</si>
  <si>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</si>
  <si>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</si>
  <si>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</si>
  <si>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As at 31 December 2018</t>
  </si>
  <si>
    <t>December 2018</t>
  </si>
  <si>
    <t>8. There were no any changes in the list of legal entities in which the Bank owns 20% or more of the authorized capital;</t>
  </si>
  <si>
    <t>9. There were no any changes in the list of owners of 5 or more percent of stakes (shares), as well as in participation interest of holders of 5 or more percent of the stakes (shares);</t>
  </si>
  <si>
    <t>10. No bank owning more than 5 percent of its voting shares (stakes) appeared in the registry;</t>
  </si>
  <si>
    <t xml:space="preserve">11. There were no one-time transactions of the Bank the amount of which or value of the property under which represent 10 or more per cent of the Bank's assets at the date of the transaction; </t>
  </si>
  <si>
    <t xml:space="preserve">12. There were no facts resulting in one-time increase or decrease the value of the Bank's assets by more than 10 per cent; </t>
  </si>
  <si>
    <t>13. There were no facts resulting in the increase of the net profit or net losses of the Bank by more than 10 per cent;</t>
  </si>
  <si>
    <t>14. There was no reorganization of the Bank, its subsidiary and dependent companies;</t>
  </si>
  <si>
    <t>15. There were no accrued and (or) payable (paid) incomes on securities;</t>
  </si>
  <si>
    <t>17. There was no redemption of securities of the Bank;</t>
  </si>
  <si>
    <t>18. There were no other events (facts) stipulated by the normative legal acts of the authorized state body for the securities market regulation;</t>
  </si>
  <si>
    <t>23. Information about the structure of the bank group is not available.</t>
  </si>
  <si>
    <t>Total money market assets</t>
  </si>
  <si>
    <t>CEO</t>
  </si>
  <si>
    <t>Reverse REPO agreement transactions</t>
  </si>
  <si>
    <t>5. There were no changes in the composition of the Management Board of the Bank;</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</si>
  <si>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</si>
  <si>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</si>
  <si>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</si>
  <si>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</si>
  <si>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</si>
  <si>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</si>
  <si>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</si>
  <si>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</si>
  <si>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19. The list of persons with significant (direct or indirect) influence on the decisions taken by the management bodies of the Bank is provided in annex 2 to the financial statements;</t>
  </si>
  <si>
    <t>21. The Bank does not have information on the subsidiary companies, their shareholders and persons with significant (direct or indirect) influence on the decisions taken by the management bodies of subsidiary companies of the bank group;</t>
  </si>
  <si>
    <t>20. The Bank does not have the list of persons with significant (direct or indirect) influence on the decision taken by the management bodies of head company of the bank group;</t>
  </si>
  <si>
    <t>22. The Bank does not have information about dependent companies, their shareholders and persons with significant (direct or indirect) influence on the decisions taken by the management bodies of dependent companies of the bank group;</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</si>
  <si>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</si>
  <si>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</si>
  <si>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</si>
  <si>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</si>
  <si>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</si>
  <si>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</si>
  <si>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</si>
  <si>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</si>
  <si>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</si>
  <si>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</si>
  <si>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4. There were no changes in the list of persons included in the management bodies of the Bank;</t>
  </si>
  <si>
    <t>7. There are no changes in the amount of participation of persons included in the elective management bodies of the Bank, in the capital of the bank, as well as its subsidiaries and affiliates;</t>
  </si>
  <si>
    <t>6. Other events (facts) stipulated by the regulatory legal acts of the authorized state body for regulation of the securities market are not</t>
  </si>
  <si>
    <t>Reverse REPO operations</t>
  </si>
  <si>
    <t>Aya Babanova  citizen of Kyrgyz Republic</t>
  </si>
  <si>
    <t>16. There were decisions of the General Meetings of Shareholders for the reporting quarter;</t>
  </si>
  <si>
    <t>As at 31 December 2019</t>
  </si>
  <si>
    <t>December 2019</t>
  </si>
  <si>
    <t>December 2017</t>
  </si>
  <si>
    <t xml:space="preserve">
Loan discount</t>
  </si>
  <si>
    <t>For the period ended 31 December 2019</t>
  </si>
  <si>
    <t xml:space="preserve"> December  2019</t>
  </si>
  <si>
    <t>As at 31 January 2018</t>
  </si>
  <si>
    <t>As at 01 January 2020</t>
  </si>
  <si>
    <t>Material facts affecting financial and business activity and subject to mandatory disclosure as of  1 January, 2020.</t>
  </si>
  <si>
    <t xml:space="preserve">as of January 1, 2020. </t>
  </si>
  <si>
    <t>for the fourth quarter of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</si>
</sst>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_);_(* \(#,##0\);_(* &quot;-&quot;_);_(@_)"/>
    <numFmt numFmtId="165" formatCode="_(* #,##0.00_);_(* \(#,##0.00\);_(* &quot;-&quot;??_);_(@_)"/>
    <numFmt numFmtId="166" formatCode="_(* #,##0_);_(* \(#,##0\);_(* &quot;-&quot;??_);_(@_)"/>
    <numFmt numFmtId="167" formatCode="_ * #,##0.00_ ;_ * \-#,##0.00_ ;_ * &quot;-&quot;??_ ;_ @_ "/>
    <numFmt numFmtId="168" formatCode="#,##0.000000"/>
    <numFmt numFmtId="169" formatCode="mmmm\ yyyy"/>
    <numFmt numFmtId="170" formatCode="0.0%"/>
    <numFmt numFmtId="171" formatCode="0.0000%"/>
  </numFmts>
  <fonts count="25"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
      <b/>
      <sz val="12"/>
      <name val="Times New Roman"/>
      <family val="1"/>
      <charset val="204"/>
    </font>
    <font>
      <b/>
      <sz val="12"/>
      <name val="Arial"/>
      <family val="2"/>
      <charset val="204"/>
    </font>
    <font>
      <sz val="12"/>
      <name val="Arial"/>
      <family val="2"/>
      <charset val="204"/>
    </font>
    <font>
      <b/>
      <sz val="11"/>
      <name val="Arial"/>
      <family val="2"/>
      <charset val="204"/>
    </font>
    <font>
      <sz val="11"/>
      <name val="Arial"/>
      <family val="2"/>
      <charset val="204"/>
    </font>
    <font>
      <i/>
      <sz val="10"/>
      <name val="Arial Narrow"/>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15">
    <xf numFmtId="0" fontId="0" fillId="0" borderId="0"/>
    <xf numFmtId="167"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cellStyleXfs>
  <cellXfs count="180">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6"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6"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6"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10" fillId="0" borderId="0" xfId="13" applyFont="1" applyBorder="1" applyAlignment="1">
      <alignment horizontal="left" vertical="center" wrapText="1"/>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6" fontId="8" fillId="0" borderId="0" xfId="8" applyNumberFormat="1" applyFont="1" applyFill="1" applyAlignment="1">
      <alignment vertical="center"/>
    </xf>
    <xf numFmtId="166" fontId="11" fillId="0" borderId="0" xfId="8" applyNumberFormat="1" applyFont="1" applyFill="1" applyAlignment="1">
      <alignment vertical="center"/>
    </xf>
    <xf numFmtId="0" fontId="8" fillId="0" borderId="0" xfId="7" applyFont="1" applyFill="1" applyBorder="1" applyAlignment="1">
      <alignment vertical="center"/>
    </xf>
    <xf numFmtId="0" fontId="11" fillId="0" borderId="0" xfId="7" applyFont="1" applyFill="1" applyBorder="1" applyAlignment="1">
      <alignment vertical="center"/>
    </xf>
    <xf numFmtId="166" fontId="11" fillId="0" borderId="0" xfId="8" applyNumberFormat="1" applyFont="1" applyFill="1" applyBorder="1" applyAlignment="1">
      <alignment vertical="center"/>
    </xf>
    <xf numFmtId="166" fontId="11" fillId="0" borderId="0" xfId="8" applyNumberFormat="1" applyFont="1" applyFill="1" applyAlignment="1">
      <alignment vertical="center" wrapText="1"/>
    </xf>
    <xf numFmtId="14" fontId="10" fillId="0" borderId="0" xfId="7" applyNumberFormat="1" applyFont="1" applyFill="1" applyBorder="1" applyAlignment="1">
      <alignment horizontal="center"/>
    </xf>
    <xf numFmtId="3" fontId="12"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6" fontId="12" fillId="0" borderId="0" xfId="2" applyNumberFormat="1" applyFont="1" applyFill="1" applyBorder="1" applyAlignment="1"/>
    <xf numFmtId="164" fontId="11" fillId="0" borderId="0" xfId="2" applyNumberFormat="1" applyFont="1" applyFill="1" applyBorder="1" applyAlignment="1">
      <alignment horizontal="left"/>
    </xf>
    <xf numFmtId="3" fontId="12" fillId="0" borderId="2" xfId="2" applyNumberFormat="1" applyFont="1" applyFill="1" applyBorder="1" applyAlignment="1"/>
    <xf numFmtId="164" fontId="8" fillId="0" borderId="0" xfId="2" applyNumberFormat="1" applyFont="1" applyFill="1" applyBorder="1" applyAlignment="1">
      <alignment horizontal="left"/>
    </xf>
    <xf numFmtId="3" fontId="10" fillId="0" borderId="0" xfId="2" applyNumberFormat="1" applyFont="1" applyFill="1" applyBorder="1" applyAlignment="1"/>
    <xf numFmtId="166"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0" fontId="10" fillId="0" borderId="0" xfId="9" applyFont="1" applyAlignment="1">
      <alignment horizontal="left"/>
    </xf>
    <xf numFmtId="0" fontId="10" fillId="0" borderId="0" xfId="0" applyFont="1" applyFill="1" applyBorder="1" applyAlignment="1">
      <alignment horizontal="center" vertical="center" wrapText="1"/>
    </xf>
    <xf numFmtId="16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169"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166" fontId="8" fillId="0" borderId="7" xfId="12" applyNumberFormat="1" applyFont="1" applyFill="1" applyBorder="1" applyAlignment="1">
      <alignment horizontal="right"/>
    </xf>
    <xf numFmtId="166" fontId="8" fillId="0" borderId="7" xfId="3" applyNumberFormat="1" applyFont="1" applyFill="1" applyBorder="1" applyAlignment="1">
      <alignment horizontal="right"/>
    </xf>
    <xf numFmtId="166" fontId="10" fillId="0" borderId="7" xfId="8" applyNumberFormat="1" applyFont="1" applyFill="1" applyBorder="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right" vertical="center"/>
    </xf>
    <xf numFmtId="0" fontId="18" fillId="0" borderId="0" xfId="0" applyFont="1"/>
    <xf numFmtId="0" fontId="18" fillId="0" borderId="0" xfId="0" applyFont="1" applyAlignment="1">
      <alignment horizontal="left"/>
    </xf>
    <xf numFmtId="0" fontId="18" fillId="0" borderId="0" xfId="0" applyFont="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xf>
    <xf numFmtId="3" fontId="10" fillId="0" borderId="7" xfId="13" applyNumberFormat="1" applyFont="1" applyBorder="1"/>
    <xf numFmtId="0" fontId="7" fillId="0" borderId="6" xfId="0" applyFont="1" applyFill="1" applyBorder="1" applyAlignment="1"/>
    <xf numFmtId="0" fontId="8" fillId="0" borderId="6" xfId="0" applyFont="1" applyBorder="1"/>
    <xf numFmtId="3" fontId="10" fillId="0" borderId="9" xfId="13" applyNumberFormat="1" applyFont="1" applyBorder="1"/>
    <xf numFmtId="166" fontId="10" fillId="0" borderId="9" xfId="8" applyNumberFormat="1" applyFont="1" applyFill="1" applyBorder="1" applyAlignment="1">
      <alignment horizontal="right" vertical="center"/>
    </xf>
    <xf numFmtId="166" fontId="8" fillId="0" borderId="0" xfId="11" applyNumberFormat="1" applyFont="1" applyFill="1" applyBorder="1" applyAlignment="1">
      <alignment vertical="center"/>
    </xf>
    <xf numFmtId="0" fontId="18" fillId="2" borderId="0" xfId="0" applyFont="1" applyFill="1" applyAlignment="1">
      <alignment horizontal="justify" vertical="center"/>
    </xf>
    <xf numFmtId="0" fontId="15" fillId="3" borderId="0" xfId="0" applyFont="1" applyFill="1" applyAlignment="1" applyProtection="1">
      <alignment vertical="center"/>
    </xf>
    <xf numFmtId="0" fontId="15" fillId="3"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22"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23" fillId="3" borderId="7" xfId="0" applyFont="1" applyFill="1" applyBorder="1" applyAlignment="1" applyProtection="1">
      <alignment vertical="center" wrapText="1"/>
    </xf>
    <xf numFmtId="0" fontId="23" fillId="3" borderId="7" xfId="0" applyFont="1" applyFill="1" applyBorder="1" applyAlignment="1" applyProtection="1">
      <alignment horizontal="center" vertical="center"/>
    </xf>
    <xf numFmtId="170" fontId="23" fillId="3" borderId="7" xfId="0" applyNumberFormat="1" applyFont="1" applyFill="1" applyBorder="1" applyAlignment="1" applyProtection="1">
      <alignment horizontal="center" vertical="center"/>
    </xf>
    <xf numFmtId="0" fontId="23" fillId="3" borderId="7" xfId="0" applyFont="1" applyFill="1" applyBorder="1" applyAlignment="1" applyProtection="1">
      <alignment vertical="center"/>
    </xf>
    <xf numFmtId="0" fontId="23" fillId="0" borderId="7" xfId="0" applyFont="1" applyFill="1" applyBorder="1" applyAlignment="1" applyProtection="1">
      <alignment vertical="center" wrapText="1"/>
    </xf>
    <xf numFmtId="0" fontId="23" fillId="0" borderId="7" xfId="0" applyFont="1" applyFill="1" applyBorder="1" applyAlignment="1" applyProtection="1">
      <alignment horizontal="center" vertical="center"/>
    </xf>
    <xf numFmtId="10" fontId="23" fillId="0" borderId="7" xfId="0" applyNumberFormat="1" applyFont="1" applyFill="1" applyBorder="1" applyAlignment="1" applyProtection="1">
      <alignment horizontal="center" vertical="center"/>
    </xf>
    <xf numFmtId="171" fontId="18" fillId="0" borderId="7" xfId="0" applyNumberFormat="1" applyFont="1" applyBorder="1" applyAlignment="1">
      <alignment horizontal="center" vertical="center" wrapText="1"/>
    </xf>
    <xf numFmtId="0" fontId="18" fillId="2" borderId="0" xfId="0" applyFont="1" applyFill="1" applyAlignment="1">
      <alignment horizontal="justify" vertical="center" wrapText="1"/>
    </xf>
    <xf numFmtId="0" fontId="10" fillId="0" borderId="0" xfId="7" applyFont="1" applyFill="1" applyBorder="1" applyAlignment="1">
      <alignment horizontal="left" wrapText="1"/>
    </xf>
    <xf numFmtId="0" fontId="24" fillId="0" borderId="0" xfId="7" applyFont="1" applyFill="1" applyBorder="1" applyAlignment="1">
      <alignment horizontal="left"/>
    </xf>
    <xf numFmtId="166" fontId="8" fillId="0" borderId="10" xfId="3" applyNumberFormat="1" applyFont="1" applyFill="1" applyBorder="1" applyAlignment="1">
      <alignment horizontal="right"/>
    </xf>
    <xf numFmtId="0" fontId="8" fillId="0" borderId="7" xfId="3" applyFont="1" applyFill="1" applyBorder="1" applyAlignment="1">
      <alignment vertical="center"/>
    </xf>
    <xf numFmtId="0" fontId="24" fillId="0" borderId="0" xfId="0" applyFont="1" applyFill="1" applyBorder="1" applyAlignment="1">
      <alignment horizontal="left" vertical="top" wrapText="1"/>
    </xf>
    <xf numFmtId="0" fontId="24" fillId="0" borderId="0" xfId="7" applyFont="1" applyFill="1" applyBorder="1" applyAlignment="1">
      <alignment horizontal="left" wrapText="1"/>
    </xf>
    <xf numFmtId="166" fontId="8" fillId="0" borderId="7" xfId="12" applyNumberFormat="1" applyFont="1" applyFill="1" applyBorder="1" applyAlignment="1"/>
    <xf numFmtId="166" fontId="10" fillId="0" borderId="8" xfId="12" applyNumberFormat="1" applyFont="1" applyFill="1" applyBorder="1" applyAlignment="1"/>
    <xf numFmtId="166" fontId="10" fillId="0" borderId="7" xfId="12" applyNumberFormat="1" applyFont="1" applyFill="1" applyBorder="1" applyAlignment="1"/>
    <xf numFmtId="166" fontId="10" fillId="2" borderId="7" xfId="12" applyNumberFormat="1" applyFont="1" applyFill="1" applyBorder="1" applyAlignment="1"/>
    <xf numFmtId="166" fontId="9" fillId="0" borderId="0" xfId="9" applyNumberFormat="1" applyFont="1" applyFill="1" applyBorder="1" applyAlignment="1">
      <alignment vertical="center"/>
    </xf>
    <xf numFmtId="166" fontId="12" fillId="2" borderId="0" xfId="8" applyNumberFormat="1" applyFont="1" applyFill="1" applyAlignment="1">
      <alignment vertical="center"/>
    </xf>
    <xf numFmtId="166" fontId="12" fillId="0" borderId="0" xfId="8" applyNumberFormat="1" applyFont="1" applyFill="1" applyAlignment="1">
      <alignment vertical="center"/>
    </xf>
    <xf numFmtId="166" fontId="10" fillId="0" borderId="2" xfId="11" applyNumberFormat="1" applyFont="1" applyFill="1" applyBorder="1" applyAlignment="1">
      <alignment vertical="center"/>
    </xf>
    <xf numFmtId="166" fontId="12" fillId="0" borderId="0" xfId="11" applyNumberFormat="1" applyFont="1" applyFill="1" applyBorder="1" applyAlignment="1">
      <alignment vertical="center"/>
    </xf>
    <xf numFmtId="166" fontId="12" fillId="0" borderId="3" xfId="8" applyNumberFormat="1" applyFont="1" applyFill="1" applyBorder="1" applyAlignment="1">
      <alignment vertical="center"/>
    </xf>
    <xf numFmtId="166" fontId="10" fillId="0" borderId="3" xfId="11" applyNumberFormat="1" applyFont="1" applyFill="1" applyBorder="1" applyAlignment="1">
      <alignment vertical="center"/>
    </xf>
    <xf numFmtId="166" fontId="7" fillId="0" borderId="3" xfId="9" applyNumberFormat="1" applyFont="1" applyFill="1" applyBorder="1" applyAlignment="1">
      <alignment vertical="center"/>
    </xf>
    <xf numFmtId="168" fontId="10" fillId="0" borderId="0" xfId="11" applyNumberFormat="1" applyFont="1" applyFill="1" applyBorder="1" applyAlignment="1"/>
    <xf numFmtId="0" fontId="8" fillId="0" borderId="4" xfId="13" applyFont="1" applyBorder="1" applyAlignment="1">
      <alignment horizontal="center" vertical="center"/>
    </xf>
    <xf numFmtId="0" fontId="8" fillId="0" borderId="0" xfId="0" applyFont="1" applyBorder="1"/>
    <xf numFmtId="3" fontId="8" fillId="0" borderId="7" xfId="0" applyNumberFormat="1" applyFont="1" applyBorder="1"/>
    <xf numFmtId="3" fontId="11" fillId="2" borderId="0" xfId="1" applyNumberFormat="1" applyFont="1" applyFill="1" applyAlignment="1">
      <alignment horizontal="right"/>
    </xf>
    <xf numFmtId="3" fontId="11" fillId="0" borderId="0" xfId="1" applyNumberFormat="1" applyFont="1" applyFill="1" applyAlignment="1">
      <alignment horizontal="right"/>
    </xf>
    <xf numFmtId="166" fontId="11" fillId="2" borderId="0" xfId="8" applyNumberFormat="1" applyFont="1" applyFill="1" applyAlignment="1">
      <alignment horizontal="right"/>
    </xf>
    <xf numFmtId="166" fontId="11" fillId="0" borderId="0" xfId="8" applyNumberFormat="1" applyFont="1" applyFill="1" applyAlignment="1">
      <alignment horizontal="right"/>
    </xf>
    <xf numFmtId="3" fontId="11" fillId="2" borderId="0" xfId="8" applyNumberFormat="1" applyFont="1" applyFill="1" applyAlignment="1">
      <alignment horizontal="right"/>
    </xf>
    <xf numFmtId="3" fontId="11" fillId="2" borderId="0" xfId="8" applyNumberFormat="1" applyFont="1" applyFill="1" applyAlignment="1">
      <alignment horizontal="right" wrapText="1"/>
    </xf>
    <xf numFmtId="166" fontId="11" fillId="0" borderId="0" xfId="8" applyNumberFormat="1" applyFont="1" applyFill="1" applyAlignment="1">
      <alignment horizontal="right" vertical="center"/>
    </xf>
    <xf numFmtId="166" fontId="11" fillId="2" borderId="0" xfId="8" applyNumberFormat="1" applyFont="1" applyFill="1" applyAlignment="1">
      <alignment horizontal="right" vertical="center"/>
    </xf>
    <xf numFmtId="3" fontId="11" fillId="2" borderId="4" xfId="1" applyNumberFormat="1" applyFont="1" applyFill="1" applyBorder="1" applyAlignment="1">
      <alignment horizontal="right"/>
    </xf>
    <xf numFmtId="166" fontId="8" fillId="2" borderId="0" xfId="8" applyNumberFormat="1" applyFont="1" applyFill="1" applyAlignment="1">
      <alignment horizontal="right"/>
    </xf>
    <xf numFmtId="166" fontId="8" fillId="2" borderId="0" xfId="8" applyNumberFormat="1" applyFont="1" applyFill="1" applyAlignment="1">
      <alignment horizontal="right" vertical="center"/>
    </xf>
    <xf numFmtId="166" fontId="8" fillId="2" borderId="0" xfId="11" applyNumberFormat="1" applyFont="1" applyFill="1" applyBorder="1" applyAlignment="1"/>
    <xf numFmtId="0" fontId="10" fillId="0" borderId="0" xfId="0" applyFont="1"/>
    <xf numFmtId="0" fontId="10" fillId="0" borderId="1" xfId="0" applyFont="1" applyBorder="1"/>
    <xf numFmtId="166" fontId="8" fillId="0" borderId="8" xfId="12" applyNumberFormat="1" applyFont="1" applyFill="1" applyBorder="1" applyAlignment="1"/>
    <xf numFmtId="166" fontId="8" fillId="2" borderId="7" xfId="12" applyNumberFormat="1" applyFont="1" applyFill="1" applyBorder="1" applyAlignment="1"/>
    <xf numFmtId="166" fontId="8" fillId="0" borderId="13" xfId="12" applyNumberFormat="1" applyFont="1" applyFill="1" applyBorder="1" applyAlignment="1"/>
    <xf numFmtId="166" fontId="8" fillId="2" borderId="13" xfId="12" applyNumberFormat="1" applyFont="1" applyFill="1" applyBorder="1" applyAlignment="1"/>
    <xf numFmtId="166" fontId="8" fillId="2" borderId="7" xfId="12" applyNumberFormat="1" applyFont="1" applyFill="1" applyBorder="1" applyAlignment="1">
      <alignment horizontal="right"/>
    </xf>
    <xf numFmtId="166" fontId="8" fillId="2" borderId="13" xfId="12" applyNumberFormat="1" applyFont="1" applyFill="1" applyBorder="1" applyAlignment="1">
      <alignment horizontal="right"/>
    </xf>
    <xf numFmtId="3" fontId="18" fillId="0" borderId="7" xfId="13" applyNumberFormat="1" applyFont="1" applyBorder="1"/>
    <xf numFmtId="166" fontId="18" fillId="0" borderId="7" xfId="8" applyNumberFormat="1" applyFont="1" applyFill="1" applyBorder="1" applyAlignment="1">
      <alignment horizontal="right"/>
    </xf>
    <xf numFmtId="3" fontId="8" fillId="0" borderId="7" xfId="13" applyNumberFormat="1" applyFont="1" applyBorder="1"/>
    <xf numFmtId="3" fontId="18" fillId="0" borderId="7" xfId="8" applyNumberFormat="1" applyFont="1" applyFill="1" applyBorder="1" applyAlignment="1">
      <alignment horizontal="right"/>
    </xf>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20" fillId="3" borderId="0" xfId="0" applyFont="1" applyFill="1" applyAlignment="1" applyProtection="1">
      <alignment horizontal="center" vertical="center"/>
    </xf>
    <xf numFmtId="0" fontId="21" fillId="0" borderId="0" xfId="0" applyFont="1" applyAlignment="1">
      <alignment horizontal="center" vertical="center"/>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zoomScaleNormal="100" workbookViewId="0">
      <selection activeCell="H11" sqref="H11"/>
    </sheetView>
  </sheetViews>
  <sheetFormatPr defaultRowHeight="12.75" x14ac:dyDescent="0.2"/>
  <cols>
    <col min="1" max="1" width="37.425781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166</v>
      </c>
    </row>
    <row r="2" spans="1:5" x14ac:dyDescent="0.2">
      <c r="A2" s="12"/>
    </row>
    <row r="3" spans="1:5" x14ac:dyDescent="0.2">
      <c r="A3" s="12" t="s">
        <v>68</v>
      </c>
    </row>
    <row r="4" spans="1:5" ht="12.75" customHeight="1" x14ac:dyDescent="0.2">
      <c r="A4" s="9" t="s">
        <v>182</v>
      </c>
      <c r="B4" s="2"/>
      <c r="C4" s="2"/>
      <c r="D4" s="2"/>
    </row>
    <row r="5" spans="1:5" s="11" customFormat="1" x14ac:dyDescent="0.2">
      <c r="A5" s="13"/>
      <c r="B5" s="69" t="s">
        <v>183</v>
      </c>
      <c r="C5" s="69" t="s">
        <v>138</v>
      </c>
      <c r="D5" s="69" t="s">
        <v>184</v>
      </c>
      <c r="E5" s="1"/>
    </row>
    <row r="6" spans="1:5" ht="13.5" thickBot="1" x14ac:dyDescent="0.25">
      <c r="A6" s="14"/>
      <c r="B6" s="49" t="s">
        <v>10</v>
      </c>
      <c r="C6" s="49" t="s">
        <v>10</v>
      </c>
      <c r="D6" s="49" t="s">
        <v>10</v>
      </c>
    </row>
    <row r="7" spans="1:5" x14ac:dyDescent="0.2">
      <c r="A7" s="9" t="s">
        <v>9</v>
      </c>
      <c r="B7" s="56"/>
      <c r="C7" s="56"/>
      <c r="D7" s="56"/>
    </row>
    <row r="8" spans="1:5" x14ac:dyDescent="0.2">
      <c r="A8" s="8" t="s">
        <v>28</v>
      </c>
      <c r="B8" s="148">
        <v>2393222</v>
      </c>
      <c r="C8" s="148">
        <v>2080444</v>
      </c>
      <c r="D8" s="148">
        <v>1915472</v>
      </c>
    </row>
    <row r="9" spans="1:5" x14ac:dyDescent="0.2">
      <c r="A9" s="15" t="s">
        <v>0</v>
      </c>
      <c r="B9" s="148">
        <v>630835</v>
      </c>
      <c r="C9" s="148">
        <v>593164</v>
      </c>
      <c r="D9" s="148">
        <v>681473</v>
      </c>
    </row>
    <row r="10" spans="1:5" x14ac:dyDescent="0.2">
      <c r="A10" s="15" t="s">
        <v>27</v>
      </c>
      <c r="B10" s="148">
        <v>148079</v>
      </c>
      <c r="C10" s="148">
        <v>398097</v>
      </c>
      <c r="D10" s="148">
        <v>366085</v>
      </c>
    </row>
    <row r="11" spans="1:5" ht="25.5" x14ac:dyDescent="0.2">
      <c r="A11" s="130" t="s">
        <v>168</v>
      </c>
      <c r="B11" s="150">
        <v>-4912</v>
      </c>
      <c r="C11" s="150">
        <v>-4624</v>
      </c>
      <c r="D11" s="150">
        <v>0</v>
      </c>
    </row>
    <row r="12" spans="1:5" x14ac:dyDescent="0.2">
      <c r="A12" s="126" t="s">
        <v>167</v>
      </c>
      <c r="B12" s="57">
        <f>B10+B11</f>
        <v>143167</v>
      </c>
      <c r="C12" s="57">
        <f>C10+C11</f>
        <v>393473</v>
      </c>
      <c r="D12" s="57">
        <f>D10+D11</f>
        <v>366085</v>
      </c>
    </row>
    <row r="13" spans="1:5" x14ac:dyDescent="0.2">
      <c r="A13" s="9" t="s">
        <v>150</v>
      </c>
      <c r="B13" s="57">
        <f>B8+B9+B12</f>
        <v>3167224</v>
      </c>
      <c r="C13" s="57">
        <f>C8+C9+C12</f>
        <v>3067081</v>
      </c>
      <c r="D13" s="57">
        <f>D8+D9+D12</f>
        <v>2963030</v>
      </c>
    </row>
    <row r="14" spans="1:5" s="4" customFormat="1" x14ac:dyDescent="0.2">
      <c r="A14" s="8" t="s">
        <v>1</v>
      </c>
      <c r="B14" s="152">
        <v>1326269</v>
      </c>
      <c r="C14" s="152">
        <v>2012812</v>
      </c>
      <c r="D14" s="152">
        <v>1092107</v>
      </c>
      <c r="E14" s="1"/>
    </row>
    <row r="15" spans="1:5" s="4" customFormat="1" ht="25.5" x14ac:dyDescent="0.2">
      <c r="A15" s="3" t="s">
        <v>159</v>
      </c>
      <c r="B15" s="148">
        <v>55372</v>
      </c>
      <c r="C15" s="148">
        <v>23077</v>
      </c>
      <c r="D15" s="148">
        <v>12151</v>
      </c>
      <c r="E15" s="1"/>
    </row>
    <row r="16" spans="1:5" x14ac:dyDescent="0.2">
      <c r="A16" s="8" t="s">
        <v>26</v>
      </c>
      <c r="B16" s="148">
        <v>365912</v>
      </c>
      <c r="C16" s="148">
        <v>247963</v>
      </c>
      <c r="D16" s="148">
        <v>281964</v>
      </c>
    </row>
    <row r="17" spans="1:4" ht="25.5" x14ac:dyDescent="0.2">
      <c r="A17" s="131" t="s">
        <v>169</v>
      </c>
      <c r="B17" s="151">
        <v>0</v>
      </c>
      <c r="C17" s="150">
        <v>0</v>
      </c>
      <c r="D17" s="150">
        <v>-651</v>
      </c>
    </row>
    <row r="18" spans="1:4" x14ac:dyDescent="0.2">
      <c r="A18" s="126" t="s">
        <v>172</v>
      </c>
      <c r="B18" s="57">
        <f>B16+B17</f>
        <v>365912</v>
      </c>
      <c r="C18" s="57">
        <f>C16+C17</f>
        <v>247963</v>
      </c>
      <c r="D18" s="57">
        <f>D16+D17</f>
        <v>281313</v>
      </c>
    </row>
    <row r="19" spans="1:4" x14ac:dyDescent="0.2">
      <c r="A19" s="8" t="s">
        <v>25</v>
      </c>
      <c r="B19" s="148">
        <f>7126759</f>
        <v>7126759</v>
      </c>
      <c r="C19" s="148">
        <v>6606775</v>
      </c>
      <c r="D19" s="148">
        <v>6563169</v>
      </c>
    </row>
    <row r="20" spans="1:4" x14ac:dyDescent="0.2">
      <c r="A20" s="127" t="s">
        <v>170</v>
      </c>
      <c r="B20" s="151">
        <v>-345682</v>
      </c>
      <c r="C20" s="150">
        <v>-410392</v>
      </c>
      <c r="D20" s="150">
        <v>-525558</v>
      </c>
    </row>
    <row r="21" spans="1:4" ht="14.25" customHeight="1" x14ac:dyDescent="0.2">
      <c r="A21" s="131" t="s">
        <v>185</v>
      </c>
      <c r="B21" s="151">
        <v>-3413</v>
      </c>
      <c r="C21" s="151"/>
      <c r="D21" s="150"/>
    </row>
    <row r="22" spans="1:4" x14ac:dyDescent="0.2">
      <c r="A22" s="126" t="s">
        <v>171</v>
      </c>
      <c r="B22" s="58">
        <f>SUM(B19:B21)</f>
        <v>6777664</v>
      </c>
      <c r="C22" s="58">
        <f>C19+C20</f>
        <v>6196383</v>
      </c>
      <c r="D22" s="58">
        <f>D19+D20</f>
        <v>6037611</v>
      </c>
    </row>
    <row r="23" spans="1:4" x14ac:dyDescent="0.2">
      <c r="A23" s="16" t="s">
        <v>69</v>
      </c>
      <c r="B23" s="57">
        <f>B18+B22</f>
        <v>7143576</v>
      </c>
      <c r="C23" s="57">
        <f>C18+C22</f>
        <v>6444346</v>
      </c>
      <c r="D23" s="57">
        <f>D18+D22</f>
        <v>6318924</v>
      </c>
    </row>
    <row r="24" spans="1:4" x14ac:dyDescent="0.2">
      <c r="A24" s="8" t="s">
        <v>24</v>
      </c>
      <c r="B24" s="150"/>
      <c r="C24" s="150">
        <v>454</v>
      </c>
      <c r="D24" s="150">
        <v>1187</v>
      </c>
    </row>
    <row r="25" spans="1:4" x14ac:dyDescent="0.2">
      <c r="A25" s="17" t="s">
        <v>161</v>
      </c>
      <c r="B25" s="151">
        <v>0</v>
      </c>
      <c r="C25" s="150">
        <v>0</v>
      </c>
      <c r="D25" s="150">
        <v>0</v>
      </c>
    </row>
    <row r="26" spans="1:4" x14ac:dyDescent="0.2">
      <c r="A26" s="8" t="s">
        <v>23</v>
      </c>
      <c r="B26" s="148">
        <v>563195</v>
      </c>
      <c r="C26" s="148">
        <v>560853</v>
      </c>
      <c r="D26" s="148">
        <v>560536</v>
      </c>
    </row>
    <row r="27" spans="1:4" ht="13.5" customHeight="1" x14ac:dyDescent="0.2">
      <c r="A27" s="7" t="s">
        <v>22</v>
      </c>
      <c r="B27" s="148">
        <v>419025</v>
      </c>
      <c r="C27" s="148">
        <v>499908</v>
      </c>
      <c r="D27" s="148">
        <v>422177</v>
      </c>
    </row>
    <row r="28" spans="1:4" ht="13.5" thickBot="1" x14ac:dyDescent="0.25">
      <c r="A28" s="18" t="s">
        <v>17</v>
      </c>
      <c r="B28" s="59">
        <f>B13+B14+B15+B23+B24+B25+B26+B27</f>
        <v>12674661</v>
      </c>
      <c r="C28" s="59">
        <f>C13+C14+C15+C23+C24+C25+C26+C27</f>
        <v>12608531</v>
      </c>
      <c r="D28" s="59">
        <f>D13+D14+D15+D23+D24+D25+D26+D27</f>
        <v>11370112</v>
      </c>
    </row>
    <row r="29" spans="1:4" ht="13.5" thickTop="1" x14ac:dyDescent="0.2">
      <c r="A29" s="9"/>
      <c r="B29" s="60"/>
      <c r="C29" s="60"/>
      <c r="D29" s="60"/>
    </row>
    <row r="30" spans="1:4" x14ac:dyDescent="0.2">
      <c r="A30" s="14" t="s">
        <v>11</v>
      </c>
      <c r="B30" s="61"/>
      <c r="C30" s="61"/>
      <c r="D30" s="61"/>
    </row>
    <row r="31" spans="1:4" x14ac:dyDescent="0.2">
      <c r="A31" s="6" t="s">
        <v>157</v>
      </c>
      <c r="B31" s="148">
        <v>884704</v>
      </c>
      <c r="C31" s="148">
        <v>995081</v>
      </c>
      <c r="D31" s="148">
        <v>736727</v>
      </c>
    </row>
    <row r="32" spans="1:4" x14ac:dyDescent="0.2">
      <c r="A32" s="7" t="s">
        <v>15</v>
      </c>
      <c r="B32" s="153">
        <v>8276087</v>
      </c>
      <c r="C32" s="153">
        <v>8223197</v>
      </c>
      <c r="D32" s="153">
        <v>7845109</v>
      </c>
    </row>
    <row r="33" spans="1:4" x14ac:dyDescent="0.2">
      <c r="A33" s="7" t="s">
        <v>16</v>
      </c>
      <c r="B33" s="148">
        <v>1341147</v>
      </c>
      <c r="C33" s="148">
        <v>1455395</v>
      </c>
      <c r="D33" s="148">
        <v>1185502</v>
      </c>
    </row>
    <row r="34" spans="1:4" x14ac:dyDescent="0.2">
      <c r="A34" s="7" t="s">
        <v>14</v>
      </c>
      <c r="B34" s="148">
        <v>443</v>
      </c>
      <c r="C34" s="148">
        <v>1350</v>
      </c>
      <c r="D34" s="155">
        <v>0</v>
      </c>
    </row>
    <row r="35" spans="1:4" x14ac:dyDescent="0.2">
      <c r="A35" s="8" t="s">
        <v>2</v>
      </c>
      <c r="B35" s="148">
        <v>14455</v>
      </c>
      <c r="C35" s="148">
        <v>15555</v>
      </c>
      <c r="D35" s="148">
        <v>12416</v>
      </c>
    </row>
    <row r="36" spans="1:4" x14ac:dyDescent="0.2">
      <c r="A36" s="8" t="s">
        <v>13</v>
      </c>
      <c r="B36" s="154">
        <v>10296</v>
      </c>
      <c r="C36" s="155">
        <v>0</v>
      </c>
      <c r="D36" s="155">
        <v>0</v>
      </c>
    </row>
    <row r="37" spans="1:4" x14ac:dyDescent="0.2">
      <c r="A37" s="8" t="s">
        <v>152</v>
      </c>
      <c r="B37" s="154">
        <v>0</v>
      </c>
      <c r="C37" s="148">
        <v>110217</v>
      </c>
      <c r="D37" s="155">
        <v>0</v>
      </c>
    </row>
    <row r="38" spans="1:4" x14ac:dyDescent="0.2">
      <c r="A38" s="15" t="s">
        <v>12</v>
      </c>
      <c r="B38" s="148">
        <v>387750.06434547395</v>
      </c>
      <c r="C38" s="148">
        <v>293147</v>
      </c>
      <c r="D38" s="148">
        <v>277584</v>
      </c>
    </row>
    <row r="39" spans="1:4" x14ac:dyDescent="0.2">
      <c r="A39" s="18" t="s">
        <v>18</v>
      </c>
      <c r="B39" s="62">
        <f>SUM(B31:B38)</f>
        <v>10914882.064345473</v>
      </c>
      <c r="C39" s="62">
        <f>SUM(C31:C38)</f>
        <v>11093942</v>
      </c>
      <c r="D39" s="62">
        <f>SUM(D31:D38)</f>
        <v>10057338</v>
      </c>
    </row>
    <row r="40" spans="1:4" x14ac:dyDescent="0.2">
      <c r="A40" s="8"/>
      <c r="B40" s="3"/>
      <c r="C40" s="3"/>
      <c r="D40" s="3"/>
    </row>
    <row r="41" spans="1:4" ht="12.75" customHeight="1" x14ac:dyDescent="0.2">
      <c r="A41" s="14" t="s">
        <v>19</v>
      </c>
      <c r="B41" s="63"/>
      <c r="C41" s="63"/>
      <c r="D41" s="63"/>
    </row>
    <row r="42" spans="1:4" x14ac:dyDescent="0.2">
      <c r="A42" s="7" t="s">
        <v>3</v>
      </c>
      <c r="B42" s="148">
        <v>1301658</v>
      </c>
      <c r="C42" s="148">
        <v>1301658</v>
      </c>
      <c r="D42" s="148">
        <v>1126356</v>
      </c>
    </row>
    <row r="43" spans="1:4" x14ac:dyDescent="0.2">
      <c r="A43" s="41" t="s">
        <v>111</v>
      </c>
      <c r="B43" s="149"/>
      <c r="C43" s="149"/>
      <c r="D43" s="148"/>
    </row>
    <row r="44" spans="1:4" x14ac:dyDescent="0.2">
      <c r="A44" s="7" t="s">
        <v>4</v>
      </c>
      <c r="B44" s="156">
        <v>458121</v>
      </c>
      <c r="C44" s="156">
        <v>212931</v>
      </c>
      <c r="D44" s="156">
        <v>186418</v>
      </c>
    </row>
    <row r="45" spans="1:4" x14ac:dyDescent="0.2">
      <c r="A45" s="14" t="s">
        <v>20</v>
      </c>
      <c r="B45" s="64">
        <f>SUM(B42:B44)</f>
        <v>1759779</v>
      </c>
      <c r="C45" s="64">
        <f>SUM(C42:C44)</f>
        <v>1514589</v>
      </c>
      <c r="D45" s="64">
        <f>SUM(D42:D44)</f>
        <v>1312774</v>
      </c>
    </row>
    <row r="46" spans="1:4" x14ac:dyDescent="0.2">
      <c r="A46" s="9"/>
      <c r="B46" s="65"/>
      <c r="C46" s="65"/>
      <c r="D46" s="65"/>
    </row>
    <row r="47" spans="1:4" ht="13.5" thickBot="1" x14ac:dyDescent="0.25">
      <c r="A47" s="19" t="s">
        <v>21</v>
      </c>
      <c r="B47" s="66">
        <f>B39+B45</f>
        <v>12674661.064345473</v>
      </c>
      <c r="C47" s="66">
        <f>C39+C45</f>
        <v>12608531</v>
      </c>
      <c r="D47" s="66">
        <f>D39+D45</f>
        <v>11370112</v>
      </c>
    </row>
    <row r="48" spans="1:4" ht="13.5" thickTop="1" x14ac:dyDescent="0.2">
      <c r="A48" s="8"/>
    </row>
    <row r="49" spans="1:4" x14ac:dyDescent="0.2">
      <c r="A49" s="20"/>
      <c r="B49" s="10"/>
      <c r="C49" s="10"/>
      <c r="D49" s="10"/>
    </row>
    <row r="52" spans="1:4" x14ac:dyDescent="0.2">
      <c r="A52" s="21" t="s">
        <v>70</v>
      </c>
      <c r="B52" s="5"/>
      <c r="C52" s="21" t="s">
        <v>70</v>
      </c>
      <c r="D52" s="5"/>
    </row>
    <row r="53" spans="1:4" x14ac:dyDescent="0.2">
      <c r="A53" s="12" t="s">
        <v>71</v>
      </c>
      <c r="B53" s="4"/>
      <c r="C53" s="12" t="s">
        <v>72</v>
      </c>
      <c r="D53" s="4"/>
    </row>
    <row r="54" spans="1:4" x14ac:dyDescent="0.2">
      <c r="A54" s="12" t="s">
        <v>151</v>
      </c>
      <c r="B54" s="4"/>
      <c r="C54" s="12" t="s">
        <v>73</v>
      </c>
      <c r="D54"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B6" sqref="B6:C7"/>
    </sheetView>
  </sheetViews>
  <sheetFormatPr defaultRowHeight="12.75" x14ac:dyDescent="0.2"/>
  <cols>
    <col min="1" max="1" width="43.42578125" style="37" customWidth="1"/>
    <col min="2" max="2" width="12" style="23" customWidth="1"/>
    <col min="3" max="3" width="12.140625" style="23" customWidth="1"/>
    <col min="4" max="4" width="17" style="23" customWidth="1"/>
    <col min="5" max="6" width="9.140625" style="23"/>
    <col min="7" max="7" width="24.5703125" style="23" customWidth="1"/>
    <col min="8" max="16384" width="9.140625" style="23"/>
  </cols>
  <sheetData>
    <row r="1" spans="1:3" x14ac:dyDescent="0.2">
      <c r="A1" s="12" t="s">
        <v>67</v>
      </c>
    </row>
    <row r="2" spans="1:3" x14ac:dyDescent="0.2">
      <c r="A2" s="12"/>
    </row>
    <row r="3" spans="1:3" x14ac:dyDescent="0.2">
      <c r="A3" s="12" t="s">
        <v>29</v>
      </c>
      <c r="B3" s="22"/>
      <c r="C3" s="22"/>
    </row>
    <row r="4" spans="1:3" x14ac:dyDescent="0.2">
      <c r="A4" s="9" t="s">
        <v>186</v>
      </c>
      <c r="B4" s="24"/>
      <c r="C4" s="24"/>
    </row>
    <row r="5" spans="1:3" x14ac:dyDescent="0.2">
      <c r="A5" s="28"/>
      <c r="B5" s="24"/>
      <c r="C5" s="24"/>
    </row>
    <row r="6" spans="1:3" ht="25.5" x14ac:dyDescent="0.2">
      <c r="A6" s="13"/>
      <c r="B6" s="69" t="s">
        <v>183</v>
      </c>
      <c r="C6" s="69" t="s">
        <v>138</v>
      </c>
    </row>
    <row r="7" spans="1:3" ht="13.5" thickBot="1" x14ac:dyDescent="0.25">
      <c r="A7" s="13"/>
      <c r="B7" s="49" t="s">
        <v>10</v>
      </c>
      <c r="C7" s="49" t="s">
        <v>10</v>
      </c>
    </row>
    <row r="8" spans="1:3" x14ac:dyDescent="0.2">
      <c r="A8" s="29" t="s">
        <v>30</v>
      </c>
      <c r="B8" s="157">
        <v>1285167</v>
      </c>
      <c r="C8" s="157">
        <v>1195897</v>
      </c>
    </row>
    <row r="9" spans="1:3" x14ac:dyDescent="0.2">
      <c r="A9" s="29" t="s">
        <v>31</v>
      </c>
      <c r="B9" s="157">
        <v>-378074</v>
      </c>
      <c r="C9" s="157">
        <v>-414165</v>
      </c>
    </row>
    <row r="10" spans="1:3" x14ac:dyDescent="0.2">
      <c r="A10" s="9" t="s">
        <v>33</v>
      </c>
      <c r="B10" s="137">
        <f>SUM(B8:B9)</f>
        <v>907093</v>
      </c>
      <c r="C10" s="138">
        <f>SUM(C8:C9)</f>
        <v>781732</v>
      </c>
    </row>
    <row r="11" spans="1:3" x14ac:dyDescent="0.2">
      <c r="A11" s="127" t="s">
        <v>32</v>
      </c>
      <c r="B11" s="150">
        <v>72980</v>
      </c>
      <c r="C11" s="150">
        <v>10415</v>
      </c>
    </row>
    <row r="12" spans="1:3" x14ac:dyDescent="0.2">
      <c r="A12" s="30" t="s">
        <v>5</v>
      </c>
      <c r="B12" s="139">
        <f>B10+B11</f>
        <v>980073</v>
      </c>
      <c r="C12" s="139">
        <f>C10+C11</f>
        <v>792147</v>
      </c>
    </row>
    <row r="13" spans="1:3" x14ac:dyDescent="0.2">
      <c r="A13" s="25"/>
      <c r="C13" s="52"/>
    </row>
    <row r="14" spans="1:3" x14ac:dyDescent="0.2">
      <c r="A14" s="13" t="s">
        <v>34</v>
      </c>
      <c r="B14" s="157">
        <v>399512</v>
      </c>
      <c r="C14" s="157">
        <v>393003</v>
      </c>
    </row>
    <row r="15" spans="1:3" x14ac:dyDescent="0.2">
      <c r="A15" s="13" t="s">
        <v>35</v>
      </c>
      <c r="B15" s="150">
        <v>-64122</v>
      </c>
      <c r="C15" s="150">
        <v>-49112</v>
      </c>
    </row>
    <row r="16" spans="1:3" x14ac:dyDescent="0.2">
      <c r="A16" s="25" t="s">
        <v>43</v>
      </c>
      <c r="B16" s="150">
        <v>194471</v>
      </c>
      <c r="C16" s="150">
        <v>196344</v>
      </c>
    </row>
    <row r="17" spans="1:4" x14ac:dyDescent="0.2">
      <c r="A17" s="25" t="s">
        <v>173</v>
      </c>
      <c r="B17" s="150">
        <v>-2071</v>
      </c>
      <c r="C17" s="150">
        <v>5399</v>
      </c>
      <c r="D17" s="26"/>
    </row>
    <row r="18" spans="1:4" x14ac:dyDescent="0.2">
      <c r="A18" s="25" t="s">
        <v>154</v>
      </c>
      <c r="B18" s="158" t="s">
        <v>99</v>
      </c>
      <c r="C18" s="158" t="s">
        <v>99</v>
      </c>
      <c r="D18" s="26"/>
    </row>
    <row r="19" spans="1:4" x14ac:dyDescent="0.2">
      <c r="A19" s="30" t="s">
        <v>36</v>
      </c>
      <c r="B19" s="140">
        <f>SUM(B14:B18)</f>
        <v>527790</v>
      </c>
      <c r="C19" s="140">
        <f>SUM(C14:C17)</f>
        <v>545634</v>
      </c>
    </row>
    <row r="20" spans="1:4" x14ac:dyDescent="0.2">
      <c r="A20" s="25"/>
      <c r="B20" s="53"/>
      <c r="C20" s="50"/>
    </row>
    <row r="21" spans="1:4" x14ac:dyDescent="0.2">
      <c r="A21" s="25" t="s">
        <v>37</v>
      </c>
      <c r="B21" s="150">
        <v>1507863</v>
      </c>
      <c r="C21" s="150">
        <v>1337781</v>
      </c>
    </row>
    <row r="22" spans="1:4" x14ac:dyDescent="0.2">
      <c r="A22" s="25" t="s">
        <v>38</v>
      </c>
      <c r="B22" s="150">
        <v>-1222507</v>
      </c>
      <c r="C22" s="150">
        <v>-1121872</v>
      </c>
    </row>
    <row r="23" spans="1:4" ht="13.5" thickBot="1" x14ac:dyDescent="0.25">
      <c r="A23" s="31" t="s">
        <v>41</v>
      </c>
      <c r="B23" s="141">
        <f>B21+B22</f>
        <v>285356</v>
      </c>
      <c r="C23" s="141">
        <f t="shared" ref="C23" si="0">C21+C22</f>
        <v>215909</v>
      </c>
    </row>
    <row r="24" spans="1:4" ht="13.5" thickTop="1" x14ac:dyDescent="0.2">
      <c r="A24" s="32"/>
      <c r="B24" s="54"/>
      <c r="C24" s="54"/>
    </row>
    <row r="25" spans="1:4" x14ac:dyDescent="0.2">
      <c r="A25" s="127" t="s">
        <v>39</v>
      </c>
      <c r="B25" s="150">
        <v>-16172</v>
      </c>
      <c r="C25" s="150">
        <v>9882</v>
      </c>
    </row>
    <row r="26" spans="1:4" x14ac:dyDescent="0.2">
      <c r="A26" s="33"/>
      <c r="B26" s="51"/>
      <c r="C26" s="55"/>
    </row>
    <row r="27" spans="1:4" ht="13.5" thickBot="1" x14ac:dyDescent="0.25">
      <c r="A27" s="31" t="s">
        <v>40</v>
      </c>
      <c r="B27" s="142">
        <f>B23+B25</f>
        <v>269184</v>
      </c>
      <c r="C27" s="142">
        <f t="shared" ref="C27" si="1">C23+C25</f>
        <v>225791</v>
      </c>
    </row>
    <row r="28" spans="1:4" ht="13.5" thickTop="1" x14ac:dyDescent="0.2">
      <c r="A28" s="34"/>
      <c r="B28" s="110"/>
      <c r="C28" s="50"/>
    </row>
    <row r="29" spans="1:4" x14ac:dyDescent="0.2">
      <c r="A29" s="27" t="s">
        <v>6</v>
      </c>
      <c r="B29" s="159">
        <v>-23994</v>
      </c>
      <c r="C29" s="159">
        <v>-23970</v>
      </c>
    </row>
    <row r="30" spans="1:4" ht="13.5" thickBot="1" x14ac:dyDescent="0.25">
      <c r="A30" s="31" t="s">
        <v>7</v>
      </c>
      <c r="B30" s="143">
        <f>B29+B27</f>
        <v>245190</v>
      </c>
      <c r="C30" s="143">
        <f t="shared" ref="C30" si="2">C29+C27</f>
        <v>201821</v>
      </c>
    </row>
    <row r="31" spans="1:4" ht="13.5" thickTop="1" x14ac:dyDescent="0.2">
      <c r="A31" s="35"/>
      <c r="B31" s="136"/>
      <c r="C31" s="110"/>
    </row>
    <row r="32" spans="1:4" ht="13.5" thickBot="1" x14ac:dyDescent="0.25">
      <c r="A32" s="36" t="s">
        <v>42</v>
      </c>
      <c r="B32" s="143">
        <f>B30</f>
        <v>245190</v>
      </c>
      <c r="C32" s="143">
        <f>C30</f>
        <v>201821</v>
      </c>
    </row>
    <row r="33" spans="1:3" ht="13.5" thickTop="1" x14ac:dyDescent="0.2">
      <c r="A33" s="38" t="s">
        <v>8</v>
      </c>
      <c r="B33" s="144">
        <f>B32/260331650*1000</f>
        <v>0.94183707589914634</v>
      </c>
      <c r="C33" s="144">
        <f>C32/260331650*1000</f>
        <v>0.77524572982194051</v>
      </c>
    </row>
    <row r="36" spans="1:3" x14ac:dyDescent="0.2">
      <c r="A36" s="21" t="s">
        <v>70</v>
      </c>
      <c r="B36" s="21" t="s">
        <v>70</v>
      </c>
    </row>
    <row r="37" spans="1:3" x14ac:dyDescent="0.2">
      <c r="A37" s="12" t="s">
        <v>71</v>
      </c>
      <c r="B37" s="12" t="s">
        <v>72</v>
      </c>
    </row>
    <row r="38" spans="1:3" x14ac:dyDescent="0.2">
      <c r="A38" s="12" t="s">
        <v>151</v>
      </c>
      <c r="B38" s="12" t="s">
        <v>73</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2" workbookViewId="0">
      <selection activeCell="A10" sqref="A10"/>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67</v>
      </c>
      <c r="B1" s="67"/>
      <c r="C1" s="67"/>
    </row>
    <row r="2" spans="1:3" x14ac:dyDescent="0.2">
      <c r="A2" s="12"/>
      <c r="B2" s="67"/>
      <c r="C2" s="67"/>
    </row>
    <row r="3" spans="1:3" x14ac:dyDescent="0.2">
      <c r="A3" s="70" t="s">
        <v>74</v>
      </c>
      <c r="B3" s="67"/>
      <c r="C3" s="67"/>
    </row>
    <row r="4" spans="1:3" x14ac:dyDescent="0.2">
      <c r="A4" s="70" t="s">
        <v>186</v>
      </c>
      <c r="B4" s="68"/>
      <c r="C4" s="68"/>
    </row>
    <row r="5" spans="1:3" x14ac:dyDescent="0.2">
      <c r="A5" s="67"/>
      <c r="B5" s="68"/>
      <c r="C5" s="68"/>
    </row>
    <row r="6" spans="1:3" x14ac:dyDescent="0.2">
      <c r="A6" s="172"/>
      <c r="B6" s="71" t="s">
        <v>187</v>
      </c>
      <c r="C6" s="71" t="s">
        <v>138</v>
      </c>
    </row>
    <row r="7" spans="1:3" ht="13.5" thickBot="1" x14ac:dyDescent="0.25">
      <c r="A7" s="173"/>
      <c r="B7" s="72" t="s">
        <v>10</v>
      </c>
      <c r="C7" s="73" t="s">
        <v>10</v>
      </c>
    </row>
    <row r="8" spans="1:3" x14ac:dyDescent="0.2">
      <c r="A8" s="74" t="s">
        <v>44</v>
      </c>
      <c r="B8" s="75"/>
      <c r="C8" s="75"/>
    </row>
    <row r="9" spans="1:3" x14ac:dyDescent="0.2">
      <c r="A9" s="76" t="s">
        <v>45</v>
      </c>
      <c r="B9" s="132">
        <v>1290629</v>
      </c>
      <c r="C9" s="132">
        <v>1212148</v>
      </c>
    </row>
    <row r="10" spans="1:3" x14ac:dyDescent="0.2">
      <c r="A10" s="76" t="s">
        <v>46</v>
      </c>
      <c r="B10" s="132">
        <v>-383242</v>
      </c>
      <c r="C10" s="132">
        <v>-413109</v>
      </c>
    </row>
    <row r="11" spans="1:3" x14ac:dyDescent="0.2">
      <c r="A11" s="76" t="s">
        <v>34</v>
      </c>
      <c r="B11" s="132">
        <v>413360</v>
      </c>
      <c r="C11" s="132">
        <v>393003</v>
      </c>
    </row>
    <row r="12" spans="1:3" x14ac:dyDescent="0.2">
      <c r="A12" s="76" t="s">
        <v>47</v>
      </c>
      <c r="B12" s="132">
        <v>-64122</v>
      </c>
      <c r="C12" s="132">
        <v>-49112</v>
      </c>
    </row>
    <row r="13" spans="1:3" x14ac:dyDescent="0.2">
      <c r="A13" s="76" t="s">
        <v>48</v>
      </c>
      <c r="B13" s="132">
        <v>205733</v>
      </c>
      <c r="C13" s="132">
        <v>214282</v>
      </c>
    </row>
    <row r="14" spans="1:3" x14ac:dyDescent="0.2">
      <c r="A14" s="76" t="s">
        <v>155</v>
      </c>
      <c r="B14" s="132">
        <v>356</v>
      </c>
      <c r="C14" s="132">
        <v>3409</v>
      </c>
    </row>
    <row r="15" spans="1:3" x14ac:dyDescent="0.2">
      <c r="A15" s="78" t="s">
        <v>49</v>
      </c>
      <c r="B15" s="162">
        <v>-1101854</v>
      </c>
      <c r="C15" s="162">
        <v>-1014345</v>
      </c>
    </row>
    <row r="16" spans="1:3" x14ac:dyDescent="0.2">
      <c r="A16" s="77" t="s">
        <v>50</v>
      </c>
      <c r="B16" s="133">
        <f>SUM(B9:B15)</f>
        <v>360860</v>
      </c>
      <c r="C16" s="133">
        <f>SUM(C9:C15)</f>
        <v>346276</v>
      </c>
    </row>
    <row r="17" spans="1:3" x14ac:dyDescent="0.2">
      <c r="A17" s="77"/>
      <c r="B17" s="132"/>
      <c r="C17" s="132"/>
    </row>
    <row r="18" spans="1:3" x14ac:dyDescent="0.2">
      <c r="A18" s="79" t="s">
        <v>156</v>
      </c>
      <c r="B18" s="92"/>
      <c r="C18" s="92"/>
    </row>
    <row r="19" spans="1:3" ht="25.5" x14ac:dyDescent="0.2">
      <c r="A19" s="77" t="s">
        <v>159</v>
      </c>
      <c r="B19" s="132">
        <v>454</v>
      </c>
      <c r="C19" s="132">
        <v>733</v>
      </c>
    </row>
    <row r="20" spans="1:3" x14ac:dyDescent="0.2">
      <c r="A20" s="80" t="s">
        <v>25</v>
      </c>
      <c r="B20" s="132">
        <v>-148896</v>
      </c>
      <c r="C20" s="132">
        <v>22908</v>
      </c>
    </row>
    <row r="21" spans="1:3" x14ac:dyDescent="0.2">
      <c r="A21" s="77" t="s">
        <v>24</v>
      </c>
      <c r="B21" s="132">
        <v>-504340</v>
      </c>
      <c r="C21" s="132">
        <v>-279404</v>
      </c>
    </row>
    <row r="22" spans="1:3" x14ac:dyDescent="0.2">
      <c r="A22" s="77" t="s">
        <v>22</v>
      </c>
      <c r="B22" s="132">
        <v>77212</v>
      </c>
      <c r="C22" s="132">
        <v>67560</v>
      </c>
    </row>
    <row r="23" spans="1:3" x14ac:dyDescent="0.2">
      <c r="A23" s="79" t="s">
        <v>158</v>
      </c>
      <c r="B23" s="132"/>
      <c r="C23" s="132"/>
    </row>
    <row r="24" spans="1:3" x14ac:dyDescent="0.2">
      <c r="A24" s="77" t="s">
        <v>157</v>
      </c>
      <c r="B24" s="132">
        <v>-112038</v>
      </c>
      <c r="C24" s="132">
        <v>275276</v>
      </c>
    </row>
    <row r="25" spans="1:3" x14ac:dyDescent="0.2">
      <c r="A25" s="77" t="s">
        <v>15</v>
      </c>
      <c r="B25" s="163">
        <v>47201</v>
      </c>
      <c r="C25" s="163">
        <v>372045</v>
      </c>
    </row>
    <row r="26" spans="1:3" x14ac:dyDescent="0.2">
      <c r="A26" s="77" t="s">
        <v>179</v>
      </c>
      <c r="B26" s="163">
        <v>-110217</v>
      </c>
      <c r="C26" s="132">
        <v>110217</v>
      </c>
    </row>
    <row r="27" spans="1:3" ht="13.5" thickBot="1" x14ac:dyDescent="0.25">
      <c r="A27" s="80" t="s">
        <v>13</v>
      </c>
      <c r="B27" s="132">
        <v>10296</v>
      </c>
      <c r="C27" s="164">
        <v>0</v>
      </c>
    </row>
    <row r="28" spans="1:3" ht="13.5" thickBot="1" x14ac:dyDescent="0.25">
      <c r="A28" s="78" t="s">
        <v>12</v>
      </c>
      <c r="B28" s="164">
        <v>-897</v>
      </c>
      <c r="C28" s="164">
        <v>-38311</v>
      </c>
    </row>
    <row r="29" spans="1:3" x14ac:dyDescent="0.2">
      <c r="A29" s="81" t="s">
        <v>75</v>
      </c>
      <c r="B29" s="134">
        <f>SUM(B16:B28)</f>
        <v>-380365</v>
      </c>
      <c r="C29" s="134">
        <f>SUM(C16:C28)</f>
        <v>877300</v>
      </c>
    </row>
    <row r="30" spans="1:3" ht="13.5" thickBot="1" x14ac:dyDescent="0.25">
      <c r="A30" s="82" t="s">
        <v>51</v>
      </c>
      <c r="B30" s="165">
        <v>-26001</v>
      </c>
      <c r="C30" s="166">
        <v>-19481</v>
      </c>
    </row>
    <row r="31" spans="1:3" x14ac:dyDescent="0.2">
      <c r="A31" s="82" t="s">
        <v>64</v>
      </c>
      <c r="B31" s="134">
        <f>SUM(B29:B30)</f>
        <v>-406366</v>
      </c>
      <c r="C31" s="134">
        <f>SUM(C29:C30)</f>
        <v>857819</v>
      </c>
    </row>
    <row r="32" spans="1:3" x14ac:dyDescent="0.2">
      <c r="A32" s="74" t="s">
        <v>52</v>
      </c>
      <c r="B32" s="128"/>
      <c r="C32" s="128"/>
    </row>
    <row r="33" spans="1:3" x14ac:dyDescent="0.2">
      <c r="A33" s="76" t="s">
        <v>53</v>
      </c>
      <c r="B33" s="132">
        <v>-116381</v>
      </c>
      <c r="C33" s="132">
        <v>-100430</v>
      </c>
    </row>
    <row r="34" spans="1:3" x14ac:dyDescent="0.2">
      <c r="A34" s="83" t="s">
        <v>174</v>
      </c>
      <c r="B34" s="132">
        <v>130</v>
      </c>
      <c r="C34" s="132">
        <v>2840</v>
      </c>
    </row>
    <row r="35" spans="1:3" x14ac:dyDescent="0.2">
      <c r="A35" s="83" t="s">
        <v>54</v>
      </c>
      <c r="B35" s="132">
        <v>-672920</v>
      </c>
      <c r="C35" s="132">
        <v>-3727176</v>
      </c>
    </row>
    <row r="36" spans="1:3" x14ac:dyDescent="0.2">
      <c r="A36" s="83" t="s">
        <v>175</v>
      </c>
      <c r="B36" s="132">
        <v>1359463</v>
      </c>
      <c r="C36" s="132">
        <v>2806471</v>
      </c>
    </row>
    <row r="37" spans="1:3" x14ac:dyDescent="0.2">
      <c r="A37" s="84" t="s">
        <v>55</v>
      </c>
      <c r="B37" s="134">
        <f>SUM(B33:B36)</f>
        <v>570292</v>
      </c>
      <c r="C37" s="134">
        <f>SUM(C33:C36)</f>
        <v>-1018295</v>
      </c>
    </row>
    <row r="38" spans="1:3" x14ac:dyDescent="0.2">
      <c r="A38" s="74" t="s">
        <v>76</v>
      </c>
      <c r="B38" s="93"/>
      <c r="C38" s="93"/>
    </row>
    <row r="39" spans="1:3" x14ac:dyDescent="0.2">
      <c r="A39" s="83" t="s">
        <v>160</v>
      </c>
      <c r="B39" s="163">
        <v>222336</v>
      </c>
      <c r="C39" s="132">
        <v>475973</v>
      </c>
    </row>
    <row r="40" spans="1:3" x14ac:dyDescent="0.2">
      <c r="A40" s="83" t="s">
        <v>56</v>
      </c>
      <c r="B40" s="163">
        <v>-335408</v>
      </c>
      <c r="C40" s="132">
        <v>-213902</v>
      </c>
    </row>
    <row r="41" spans="1:3" ht="13.5" thickBot="1" x14ac:dyDescent="0.25">
      <c r="A41" s="76" t="s">
        <v>57</v>
      </c>
      <c r="B41" s="167">
        <v>-145</v>
      </c>
      <c r="C41" s="132">
        <v>-336</v>
      </c>
    </row>
    <row r="42" spans="1:3" x14ac:dyDescent="0.2">
      <c r="A42" s="85" t="s">
        <v>65</v>
      </c>
      <c r="B42" s="135">
        <f>SUM(B39:B41)</f>
        <v>-113217</v>
      </c>
      <c r="C42" s="135">
        <f>SUM(C39:C41)</f>
        <v>261735</v>
      </c>
    </row>
    <row r="43" spans="1:3" x14ac:dyDescent="0.2">
      <c r="A43" s="86" t="s">
        <v>66</v>
      </c>
      <c r="B43" s="163">
        <v>49434</v>
      </c>
      <c r="C43" s="163">
        <v>2792</v>
      </c>
    </row>
    <row r="44" spans="1:3" x14ac:dyDescent="0.2">
      <c r="A44" s="87" t="s">
        <v>58</v>
      </c>
      <c r="B44" s="135">
        <f>B31+B37+B42+B43</f>
        <v>100143</v>
      </c>
      <c r="C44" s="135">
        <f>C31+C37+C42+C43</f>
        <v>104051</v>
      </c>
    </row>
    <row r="45" spans="1:3" x14ac:dyDescent="0.2">
      <c r="A45" s="88" t="s">
        <v>62</v>
      </c>
      <c r="B45" s="132">
        <v>3067081</v>
      </c>
      <c r="C45" s="132">
        <v>2963030</v>
      </c>
    </row>
    <row r="46" spans="1:3" x14ac:dyDescent="0.2">
      <c r="A46" s="129" t="s">
        <v>63</v>
      </c>
      <c r="B46" s="135">
        <f>SUM(B44:B45)</f>
        <v>3167224</v>
      </c>
      <c r="C46" s="135">
        <f>SUM(C44:C45)</f>
        <v>3067081</v>
      </c>
    </row>
    <row r="50" spans="1:3" x14ac:dyDescent="0.2">
      <c r="A50" s="21"/>
      <c r="B50" s="5"/>
      <c r="C50" s="5"/>
    </row>
    <row r="51" spans="1:3" x14ac:dyDescent="0.2">
      <c r="A51" s="21" t="s">
        <v>70</v>
      </c>
      <c r="B51" s="5"/>
      <c r="C51" s="21" t="s">
        <v>70</v>
      </c>
    </row>
    <row r="52" spans="1:3" x14ac:dyDescent="0.2">
      <c r="A52" s="12" t="s">
        <v>71</v>
      </c>
      <c r="B52" s="4"/>
      <c r="C52" s="12" t="s">
        <v>72</v>
      </c>
    </row>
    <row r="53" spans="1:3" x14ac:dyDescent="0.2">
      <c r="A53" s="12" t="s">
        <v>151</v>
      </c>
      <c r="B53" s="4"/>
      <c r="C53" s="12" t="s">
        <v>73</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F16" sqref="F16"/>
    </sheetView>
  </sheetViews>
  <sheetFormatPr defaultRowHeight="12.75" x14ac:dyDescent="0.2"/>
  <cols>
    <col min="1" max="1" width="27.7109375" style="41" customWidth="1"/>
    <col min="2" max="2" width="11.140625" style="41" customWidth="1"/>
    <col min="3" max="3" width="11.5703125" style="41" customWidth="1"/>
    <col min="4" max="4" width="13.28515625" style="41" customWidth="1"/>
    <col min="5" max="5" width="13.5703125" style="41" customWidth="1"/>
    <col min="6" max="16384" width="9.140625" style="41"/>
  </cols>
  <sheetData>
    <row r="1" spans="1:4" x14ac:dyDescent="0.2">
      <c r="A1" s="12" t="s">
        <v>67</v>
      </c>
    </row>
    <row r="3" spans="1:4" x14ac:dyDescent="0.2">
      <c r="A3" s="174" t="s">
        <v>77</v>
      </c>
      <c r="B3" s="175"/>
      <c r="C3" s="175"/>
      <c r="D3" s="40"/>
    </row>
    <row r="4" spans="1:4" x14ac:dyDescent="0.2">
      <c r="A4" s="70" t="s">
        <v>186</v>
      </c>
      <c r="B4" s="39"/>
      <c r="C4" s="39"/>
      <c r="D4" s="40"/>
    </row>
    <row r="5" spans="1:4" x14ac:dyDescent="0.2">
      <c r="A5" s="42"/>
      <c r="B5" s="39"/>
      <c r="C5" s="39"/>
      <c r="D5" s="40"/>
    </row>
    <row r="6" spans="1:4" x14ac:dyDescent="0.2">
      <c r="A6" s="43"/>
      <c r="B6" s="44" t="s">
        <v>3</v>
      </c>
      <c r="C6" s="160" t="s">
        <v>4</v>
      </c>
      <c r="D6" s="44" t="s">
        <v>59</v>
      </c>
    </row>
    <row r="7" spans="1:4" ht="13.5" thickBot="1" x14ac:dyDescent="0.25">
      <c r="A7" s="43"/>
      <c r="B7" s="89" t="s">
        <v>10</v>
      </c>
      <c r="C7" s="161" t="s">
        <v>10</v>
      </c>
      <c r="D7" s="89" t="s">
        <v>10</v>
      </c>
    </row>
    <row r="8" spans="1:4" x14ac:dyDescent="0.2">
      <c r="A8" s="43"/>
      <c r="B8" s="145"/>
      <c r="C8" s="146"/>
      <c r="D8" s="45"/>
    </row>
    <row r="9" spans="1:4" ht="16.5" x14ac:dyDescent="0.3">
      <c r="A9" s="46" t="s">
        <v>188</v>
      </c>
      <c r="B9" s="168">
        <v>1126356</v>
      </c>
      <c r="C9" s="168">
        <v>186418</v>
      </c>
      <c r="D9" s="168">
        <f t="shared" ref="D9:D13" si="0">SUM(B9:C9)</f>
        <v>1312774</v>
      </c>
    </row>
    <row r="10" spans="1:4" ht="16.5" x14ac:dyDescent="0.3">
      <c r="A10" s="47" t="s">
        <v>60</v>
      </c>
      <c r="B10" s="169">
        <v>0</v>
      </c>
      <c r="C10" s="169">
        <v>0</v>
      </c>
      <c r="D10" s="170">
        <f t="shared" si="0"/>
        <v>0</v>
      </c>
    </row>
    <row r="11" spans="1:4" ht="25.5" x14ac:dyDescent="0.3">
      <c r="A11" s="48" t="s">
        <v>78</v>
      </c>
      <c r="B11" s="169">
        <v>0</v>
      </c>
      <c r="C11" s="169">
        <v>201821</v>
      </c>
      <c r="D11" s="171">
        <f t="shared" si="0"/>
        <v>201821</v>
      </c>
    </row>
    <row r="12" spans="1:4" ht="16.5" x14ac:dyDescent="0.3">
      <c r="A12" s="47" t="s">
        <v>61</v>
      </c>
      <c r="B12" s="169">
        <v>0</v>
      </c>
      <c r="C12" s="169">
        <v>-6</v>
      </c>
      <c r="D12" s="169">
        <f t="shared" si="0"/>
        <v>-6</v>
      </c>
    </row>
    <row r="13" spans="1:4" ht="38.25" x14ac:dyDescent="0.3">
      <c r="A13" s="90" t="s">
        <v>79</v>
      </c>
      <c r="B13" s="169">
        <v>175302</v>
      </c>
      <c r="C13" s="169">
        <v>-175302</v>
      </c>
      <c r="D13" s="169">
        <f t="shared" si="0"/>
        <v>0</v>
      </c>
    </row>
    <row r="14" spans="1:4" ht="13.5" thickBot="1" x14ac:dyDescent="0.25">
      <c r="A14" s="91" t="s">
        <v>137</v>
      </c>
      <c r="B14" s="108">
        <f>SUM(B9:B13)</f>
        <v>1301658</v>
      </c>
      <c r="C14" s="147">
        <f>SUM(C9:C13)</f>
        <v>212931</v>
      </c>
      <c r="D14" s="105">
        <f>SUM(B14:C14)</f>
        <v>1514589</v>
      </c>
    </row>
    <row r="15" spans="1:4" ht="16.5" x14ac:dyDescent="0.3">
      <c r="A15" s="47" t="s">
        <v>60</v>
      </c>
      <c r="B15" s="169">
        <v>0</v>
      </c>
      <c r="C15" s="169">
        <v>0</v>
      </c>
      <c r="D15" s="170">
        <f t="shared" ref="D15:D18" si="1">SUM(B15:C15)</f>
        <v>0</v>
      </c>
    </row>
    <row r="16" spans="1:4" ht="25.5" x14ac:dyDescent="0.3">
      <c r="A16" s="48" t="s">
        <v>78</v>
      </c>
      <c r="B16" s="169">
        <v>0</v>
      </c>
      <c r="C16" s="169">
        <v>245190</v>
      </c>
      <c r="D16" s="171">
        <f t="shared" si="1"/>
        <v>245190</v>
      </c>
    </row>
    <row r="17" spans="1:4" ht="16.5" x14ac:dyDescent="0.3">
      <c r="A17" s="47" t="s">
        <v>61</v>
      </c>
      <c r="B17" s="169">
        <v>0</v>
      </c>
      <c r="C17" s="169">
        <v>0</v>
      </c>
      <c r="D17" s="169">
        <f t="shared" si="1"/>
        <v>0</v>
      </c>
    </row>
    <row r="18" spans="1:4" ht="38.25" x14ac:dyDescent="0.3">
      <c r="A18" s="90" t="s">
        <v>79</v>
      </c>
      <c r="B18" s="169">
        <v>0</v>
      </c>
      <c r="C18" s="169">
        <v>0</v>
      </c>
      <c r="D18" s="169">
        <f t="shared" si="1"/>
        <v>0</v>
      </c>
    </row>
    <row r="19" spans="1:4" ht="13.5" thickBot="1" x14ac:dyDescent="0.25">
      <c r="A19" s="91" t="s">
        <v>182</v>
      </c>
      <c r="B19" s="109">
        <f>SUM(B14:B18)</f>
        <v>1301658</v>
      </c>
      <c r="C19" s="147">
        <f>SUM(C14:C18)</f>
        <v>458121</v>
      </c>
      <c r="D19" s="94">
        <f>SUM(B19:C19)</f>
        <v>1759779</v>
      </c>
    </row>
    <row r="22" spans="1:4" x14ac:dyDescent="0.2">
      <c r="A22" s="21" t="s">
        <v>70</v>
      </c>
      <c r="B22" s="5"/>
    </row>
    <row r="23" spans="1:4" x14ac:dyDescent="0.2">
      <c r="A23" s="12" t="s">
        <v>71</v>
      </c>
      <c r="B23" s="4"/>
      <c r="C23" s="106" t="s">
        <v>72</v>
      </c>
      <c r="D23" s="107"/>
    </row>
    <row r="24" spans="1:4" x14ac:dyDescent="0.2">
      <c r="A24" s="12" t="s">
        <v>151</v>
      </c>
      <c r="B24" s="4"/>
      <c r="C24" s="12" t="s">
        <v>73</v>
      </c>
    </row>
  </sheetData>
  <mergeCells count="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A25" sqref="A25"/>
    </sheetView>
  </sheetViews>
  <sheetFormatPr defaultRowHeight="12.75" x14ac:dyDescent="0.2"/>
  <cols>
    <col min="1" max="1" width="150.7109375" customWidth="1"/>
  </cols>
  <sheetData>
    <row r="1" spans="1:1" ht="15.75" x14ac:dyDescent="0.2">
      <c r="A1" s="99" t="s">
        <v>87</v>
      </c>
    </row>
    <row r="2" spans="1:1" ht="15.75" x14ac:dyDescent="0.2">
      <c r="A2" s="95" t="s">
        <v>88</v>
      </c>
    </row>
    <row r="3" spans="1:1" ht="15.75" x14ac:dyDescent="0.2">
      <c r="A3" s="95" t="s">
        <v>89</v>
      </c>
    </row>
    <row r="4" spans="1:1" ht="15.75" x14ac:dyDescent="0.2">
      <c r="A4" s="95" t="s">
        <v>82</v>
      </c>
    </row>
    <row r="5" spans="1:1" ht="15.75" x14ac:dyDescent="0.2">
      <c r="A5" s="95" t="s">
        <v>83</v>
      </c>
    </row>
    <row r="6" spans="1:1" ht="15.75" x14ac:dyDescent="0.2">
      <c r="A6" s="96"/>
    </row>
    <row r="7" spans="1:1" ht="21" customHeight="1" x14ac:dyDescent="0.2">
      <c r="A7" s="98" t="s">
        <v>190</v>
      </c>
    </row>
    <row r="8" spans="1:1" ht="15.75" customHeight="1" x14ac:dyDescent="0.2">
      <c r="A8" s="111" t="s">
        <v>84</v>
      </c>
    </row>
    <row r="9" spans="1:1" ht="36.75" customHeight="1" x14ac:dyDescent="0.2">
      <c r="A9" s="111" t="s">
        <v>85</v>
      </c>
    </row>
    <row r="10" spans="1:1" ht="22.5" customHeight="1" x14ac:dyDescent="0.2">
      <c r="A10" s="111" t="s">
        <v>86</v>
      </c>
    </row>
    <row r="11" spans="1:1" ht="22.5" customHeight="1" x14ac:dyDescent="0.2">
      <c r="A11" s="111" t="s">
        <v>176</v>
      </c>
    </row>
    <row r="12" spans="1:1" ht="26.25" customHeight="1" x14ac:dyDescent="0.2">
      <c r="A12" s="125" t="s">
        <v>153</v>
      </c>
    </row>
    <row r="13" spans="1:1" ht="57" customHeight="1" x14ac:dyDescent="0.2">
      <c r="A13" s="125" t="s">
        <v>178</v>
      </c>
    </row>
    <row r="14" spans="1:1" ht="33" x14ac:dyDescent="0.2">
      <c r="A14" s="125" t="s">
        <v>177</v>
      </c>
    </row>
    <row r="15" spans="1:1" ht="22.5" customHeight="1" x14ac:dyDescent="0.2">
      <c r="A15" s="111" t="s">
        <v>139</v>
      </c>
    </row>
    <row r="16" spans="1:1" ht="39.75" customHeight="1" x14ac:dyDescent="0.2">
      <c r="A16" s="111" t="s">
        <v>140</v>
      </c>
    </row>
    <row r="17" spans="1:1" ht="24.75" customHeight="1" x14ac:dyDescent="0.2">
      <c r="A17" s="111" t="s">
        <v>141</v>
      </c>
    </row>
    <row r="18" spans="1:1" ht="37.5" customHeight="1" x14ac:dyDescent="0.2">
      <c r="A18" s="111" t="s">
        <v>142</v>
      </c>
    </row>
    <row r="19" spans="1:1" ht="27.75" customHeight="1" x14ac:dyDescent="0.2">
      <c r="A19" s="111" t="s">
        <v>143</v>
      </c>
    </row>
    <row r="20" spans="1:1" ht="26.25" customHeight="1" x14ac:dyDescent="0.2">
      <c r="A20" s="111" t="s">
        <v>144</v>
      </c>
    </row>
    <row r="21" spans="1:1" ht="30.75" customHeight="1" x14ac:dyDescent="0.2">
      <c r="A21" s="111" t="s">
        <v>145</v>
      </c>
    </row>
    <row r="22" spans="1:1" ht="29.25" customHeight="1" x14ac:dyDescent="0.2">
      <c r="A22" s="111" t="s">
        <v>146</v>
      </c>
    </row>
    <row r="23" spans="1:1" ht="28.5" customHeight="1" x14ac:dyDescent="0.2">
      <c r="A23" s="111" t="s">
        <v>181</v>
      </c>
    </row>
    <row r="24" spans="1:1" ht="26.25" customHeight="1" x14ac:dyDescent="0.2">
      <c r="A24" s="111" t="s">
        <v>147</v>
      </c>
    </row>
    <row r="25" spans="1:1" ht="33.75" customHeight="1" x14ac:dyDescent="0.2">
      <c r="A25" s="111" t="s">
        <v>148</v>
      </c>
    </row>
    <row r="26" spans="1:1" ht="25.5" customHeight="1" x14ac:dyDescent="0.2">
      <c r="A26" s="111" t="s">
        <v>162</v>
      </c>
    </row>
    <row r="27" spans="1:1" ht="28.5" customHeight="1" x14ac:dyDescent="0.2">
      <c r="A27" s="111" t="s">
        <v>164</v>
      </c>
    </row>
    <row r="28" spans="1:1" ht="45" customHeight="1" x14ac:dyDescent="0.2">
      <c r="A28" s="111" t="s">
        <v>163</v>
      </c>
    </row>
    <row r="29" spans="1:1" ht="45" customHeight="1" x14ac:dyDescent="0.2">
      <c r="A29" s="111" t="s">
        <v>165</v>
      </c>
    </row>
    <row r="30" spans="1:1" ht="37.5" customHeight="1" x14ac:dyDescent="0.2">
      <c r="A30" s="111" t="s">
        <v>149</v>
      </c>
    </row>
    <row r="31" spans="1:1" ht="15.75" x14ac:dyDescent="0.2">
      <c r="A31" s="97"/>
    </row>
    <row r="32" spans="1:1" ht="15.75" x14ac:dyDescent="0.2">
      <c r="A32" s="97"/>
    </row>
    <row r="33" spans="1:8" ht="15.75" x14ac:dyDescent="0.2">
      <c r="A33" s="97"/>
    </row>
    <row r="34" spans="1:8" ht="15.75" x14ac:dyDescent="0.2">
      <c r="A34" s="97"/>
    </row>
    <row r="35" spans="1:8" ht="15.75" x14ac:dyDescent="0.2">
      <c r="A35" s="97"/>
    </row>
    <row r="36" spans="1:8" ht="35.25" customHeight="1" x14ac:dyDescent="0.2">
      <c r="A36" s="97"/>
      <c r="E36" s="97"/>
    </row>
    <row r="37" spans="1:8" x14ac:dyDescent="0.2">
      <c r="A37" s="12" t="s">
        <v>71</v>
      </c>
      <c r="B37" s="4"/>
      <c r="C37" s="12"/>
      <c r="D37" s="41"/>
      <c r="E37" s="41"/>
    </row>
    <row r="38" spans="1:8" x14ac:dyDescent="0.2">
      <c r="A38" s="12" t="s">
        <v>151</v>
      </c>
      <c r="B38" s="4"/>
      <c r="C38" s="12"/>
      <c r="D38" s="41"/>
      <c r="E38" s="41"/>
    </row>
    <row r="39" spans="1:8" ht="15.75" x14ac:dyDescent="0.2">
      <c r="A39" s="97"/>
      <c r="H39" s="97"/>
    </row>
    <row r="40" spans="1:8" ht="15.75" x14ac:dyDescent="0.2">
      <c r="A40" s="97"/>
    </row>
    <row r="41" spans="1:8" x14ac:dyDescent="0.2">
      <c r="A41" s="12" t="s">
        <v>72</v>
      </c>
      <c r="B41" s="41"/>
    </row>
    <row r="42" spans="1:8" x14ac:dyDescent="0.2">
      <c r="A42" s="12" t="s">
        <v>73</v>
      </c>
      <c r="B42"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C23" sqref="C23"/>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100" t="s">
        <v>90</v>
      </c>
      <c r="D1" s="41"/>
      <c r="E1" s="41"/>
    </row>
    <row r="2" spans="1:5" ht="16.5" x14ac:dyDescent="0.3">
      <c r="A2" s="41"/>
      <c r="B2" s="41"/>
      <c r="C2" s="100" t="s">
        <v>91</v>
      </c>
      <c r="D2" s="41"/>
      <c r="E2" s="41"/>
    </row>
    <row r="3" spans="1:5" ht="16.5" x14ac:dyDescent="0.3">
      <c r="A3" s="41"/>
      <c r="B3" s="41"/>
      <c r="C3" s="100" t="s">
        <v>92</v>
      </c>
      <c r="D3" s="41"/>
      <c r="E3" s="41"/>
    </row>
    <row r="4" spans="1:5" ht="16.5" x14ac:dyDescent="0.3">
      <c r="A4" s="41"/>
      <c r="B4" s="41"/>
      <c r="C4" s="101" t="s">
        <v>100</v>
      </c>
      <c r="D4" s="41"/>
      <c r="E4" s="41"/>
    </row>
    <row r="5" spans="1:5" ht="16.5" x14ac:dyDescent="0.3">
      <c r="A5" s="41"/>
      <c r="B5" s="41"/>
      <c r="C5" s="100" t="s">
        <v>101</v>
      </c>
      <c r="D5" s="41"/>
      <c r="E5" s="41"/>
    </row>
    <row r="6" spans="1:5" x14ac:dyDescent="0.2">
      <c r="A6" s="41"/>
      <c r="B6" s="41"/>
      <c r="C6" s="41"/>
      <c r="D6" s="41"/>
      <c r="E6" s="41"/>
    </row>
    <row r="7" spans="1:5" ht="16.5" x14ac:dyDescent="0.3">
      <c r="A7" s="41"/>
      <c r="B7" s="104" t="s">
        <v>93</v>
      </c>
      <c r="C7" s="100"/>
      <c r="D7" s="41"/>
      <c r="E7" s="41"/>
    </row>
    <row r="8" spans="1:5" ht="16.5" x14ac:dyDescent="0.3">
      <c r="A8" s="41"/>
      <c r="B8" s="100" t="s">
        <v>102</v>
      </c>
      <c r="C8" s="100"/>
      <c r="D8" s="41"/>
      <c r="E8" s="41"/>
    </row>
    <row r="9" spans="1:5" ht="16.5" x14ac:dyDescent="0.3">
      <c r="A9" s="41"/>
      <c r="B9" s="100" t="s">
        <v>103</v>
      </c>
      <c r="C9" s="100"/>
      <c r="D9" s="41"/>
      <c r="E9" s="41"/>
    </row>
    <row r="10" spans="1:5" x14ac:dyDescent="0.2">
      <c r="A10" s="41"/>
      <c r="B10" s="41"/>
      <c r="C10" s="41"/>
      <c r="D10" s="41"/>
      <c r="E10" s="41"/>
    </row>
    <row r="11" spans="1:5" ht="16.5" x14ac:dyDescent="0.2">
      <c r="A11" s="102" t="s">
        <v>80</v>
      </c>
      <c r="B11" s="41"/>
      <c r="C11" s="41"/>
      <c r="D11" s="41"/>
      <c r="E11" s="41"/>
    </row>
    <row r="12" spans="1:5" ht="16.5" x14ac:dyDescent="0.2">
      <c r="A12" s="102" t="s">
        <v>81</v>
      </c>
      <c r="B12" s="41"/>
      <c r="C12" s="41"/>
      <c r="D12" s="41"/>
      <c r="E12" s="41"/>
    </row>
    <row r="13" spans="1:5" ht="16.5" x14ac:dyDescent="0.2">
      <c r="A13" s="102" t="s">
        <v>82</v>
      </c>
      <c r="B13" s="41"/>
      <c r="C13" s="41"/>
      <c r="D13" s="41"/>
      <c r="E13" s="41"/>
    </row>
    <row r="14" spans="1:5" ht="16.5" x14ac:dyDescent="0.2">
      <c r="A14" s="102" t="s">
        <v>94</v>
      </c>
      <c r="B14" s="41"/>
      <c r="C14" s="41"/>
      <c r="D14" s="41"/>
      <c r="E14" s="41"/>
    </row>
    <row r="15" spans="1:5" ht="16.5" x14ac:dyDescent="0.3">
      <c r="A15" s="100" t="s">
        <v>189</v>
      </c>
      <c r="B15" s="41"/>
      <c r="C15" s="41"/>
      <c r="D15" s="41"/>
      <c r="E15" s="41"/>
    </row>
    <row r="16" spans="1:5" x14ac:dyDescent="0.2">
      <c r="A16" s="41"/>
      <c r="B16" s="41"/>
      <c r="C16" s="41"/>
      <c r="D16" s="41"/>
      <c r="E16" s="41"/>
    </row>
    <row r="17" spans="1:5" ht="16.5" x14ac:dyDescent="0.2">
      <c r="A17" s="176" t="s">
        <v>95</v>
      </c>
      <c r="B17" s="176"/>
      <c r="C17" s="176"/>
      <c r="D17" s="176" t="s">
        <v>96</v>
      </c>
      <c r="E17" s="176" t="s">
        <v>97</v>
      </c>
    </row>
    <row r="18" spans="1:5" x14ac:dyDescent="0.2">
      <c r="A18" s="177" t="s">
        <v>104</v>
      </c>
      <c r="B18" s="177" t="s">
        <v>109</v>
      </c>
      <c r="C18" s="177" t="s">
        <v>110</v>
      </c>
      <c r="D18" s="176"/>
      <c r="E18" s="176"/>
    </row>
    <row r="19" spans="1:5" x14ac:dyDescent="0.2">
      <c r="A19" s="177"/>
      <c r="B19" s="177" t="s">
        <v>105</v>
      </c>
      <c r="C19" s="177" t="s">
        <v>106</v>
      </c>
      <c r="D19" s="176"/>
      <c r="E19" s="176"/>
    </row>
    <row r="20" spans="1:5" ht="50.25" customHeight="1" x14ac:dyDescent="0.2">
      <c r="A20" s="177"/>
      <c r="B20" s="177" t="s">
        <v>107</v>
      </c>
      <c r="C20" s="177"/>
      <c r="D20" s="176"/>
      <c r="E20" s="176"/>
    </row>
    <row r="21" spans="1:5" ht="54" customHeight="1" x14ac:dyDescent="0.2">
      <c r="A21" s="177"/>
      <c r="B21" s="177" t="s">
        <v>108</v>
      </c>
      <c r="C21" s="177"/>
      <c r="D21" s="176"/>
      <c r="E21" s="176"/>
    </row>
    <row r="22" spans="1:5" ht="16.5" x14ac:dyDescent="0.2">
      <c r="A22" s="103">
        <v>1</v>
      </c>
      <c r="B22" s="103">
        <v>2</v>
      </c>
      <c r="C22" s="103">
        <v>3</v>
      </c>
      <c r="D22" s="103">
        <v>4</v>
      </c>
      <c r="E22" s="103">
        <v>5</v>
      </c>
    </row>
    <row r="23" spans="1:5" ht="16.5" x14ac:dyDescent="0.2">
      <c r="A23" s="103" t="s">
        <v>98</v>
      </c>
      <c r="B23" s="103" t="s">
        <v>180</v>
      </c>
      <c r="C23" s="124">
        <v>0.97965999999999998</v>
      </c>
      <c r="D23" s="103" t="s">
        <v>99</v>
      </c>
      <c r="E23" s="103" t="s">
        <v>99</v>
      </c>
    </row>
    <row r="28" spans="1:5" x14ac:dyDescent="0.2">
      <c r="A28" s="12" t="s">
        <v>71</v>
      </c>
    </row>
    <row r="29" spans="1:5" x14ac:dyDescent="0.2">
      <c r="A29" s="12" t="s">
        <v>151</v>
      </c>
    </row>
    <row r="30" spans="1:5" ht="15.75" x14ac:dyDescent="0.2">
      <c r="A30" s="97"/>
    </row>
    <row r="31" spans="1:5" ht="15.75" x14ac:dyDescent="0.2">
      <c r="A31" s="97"/>
    </row>
    <row r="32" spans="1:5" x14ac:dyDescent="0.2">
      <c r="A32" s="12" t="s">
        <v>72</v>
      </c>
    </row>
    <row r="33" spans="1:1" x14ac:dyDescent="0.2">
      <c r="A33" s="12" t="s">
        <v>73</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A5" sqref="A5:C5"/>
    </sheetView>
  </sheetViews>
  <sheetFormatPr defaultRowHeight="12.75" x14ac:dyDescent="0.2"/>
  <cols>
    <col min="1" max="1" width="38.7109375" customWidth="1"/>
    <col min="2" max="2" width="29.7109375" customWidth="1"/>
    <col min="3" max="3" width="28.5703125" customWidth="1"/>
  </cols>
  <sheetData>
    <row r="1" spans="1:3" ht="15.75" x14ac:dyDescent="0.2">
      <c r="A1" s="112"/>
      <c r="B1" s="112"/>
      <c r="C1" s="113"/>
    </row>
    <row r="2" spans="1:3" ht="15.75" x14ac:dyDescent="0.2">
      <c r="A2" s="112"/>
      <c r="B2" s="112"/>
      <c r="C2" s="114"/>
    </row>
    <row r="3" spans="1:3" ht="15.75" x14ac:dyDescent="0.2">
      <c r="A3" s="178" t="s">
        <v>112</v>
      </c>
      <c r="B3" s="178"/>
      <c r="C3" s="178"/>
    </row>
    <row r="4" spans="1:3" ht="15.75" x14ac:dyDescent="0.2">
      <c r="A4" s="178" t="s">
        <v>113</v>
      </c>
      <c r="B4" s="178"/>
      <c r="C4" s="178"/>
    </row>
    <row r="5" spans="1:3" ht="15.75" x14ac:dyDescent="0.2">
      <c r="A5" s="178" t="s">
        <v>192</v>
      </c>
      <c r="B5" s="179"/>
      <c r="C5" s="179"/>
    </row>
    <row r="6" spans="1:3" ht="15.75" x14ac:dyDescent="0.2">
      <c r="A6" s="178" t="s">
        <v>191</v>
      </c>
      <c r="B6" s="179"/>
      <c r="C6" s="179"/>
    </row>
    <row r="7" spans="1:3" ht="25.5" customHeight="1" x14ac:dyDescent="0.2">
      <c r="A7" s="178" t="s">
        <v>114</v>
      </c>
      <c r="B7" s="179"/>
      <c r="C7" s="179"/>
    </row>
    <row r="8" spans="1:3" ht="4.5" customHeight="1" thickBot="1" x14ac:dyDescent="0.25">
      <c r="A8" s="112"/>
      <c r="B8" s="112"/>
      <c r="C8" s="113"/>
    </row>
    <row r="9" spans="1:3" ht="100.5" customHeight="1" x14ac:dyDescent="0.2">
      <c r="A9" s="115" t="s">
        <v>115</v>
      </c>
      <c r="B9" s="116" t="s">
        <v>117</v>
      </c>
      <c r="C9" s="116" t="s">
        <v>116</v>
      </c>
    </row>
    <row r="10" spans="1:3" ht="14.25" x14ac:dyDescent="0.2">
      <c r="A10" s="117" t="s">
        <v>119</v>
      </c>
      <c r="B10" s="118" t="s">
        <v>118</v>
      </c>
      <c r="C10" s="119">
        <v>0.14599999999999999</v>
      </c>
    </row>
    <row r="11" spans="1:3" ht="42.75" x14ac:dyDescent="0.2">
      <c r="A11" s="117" t="s">
        <v>120</v>
      </c>
      <c r="B11" s="118" t="s">
        <v>130</v>
      </c>
      <c r="C11" s="119">
        <v>1.2999999999999999E-2</v>
      </c>
    </row>
    <row r="12" spans="1:3" ht="28.5" x14ac:dyDescent="0.2">
      <c r="A12" s="117" t="s">
        <v>121</v>
      </c>
      <c r="B12" s="118" t="s">
        <v>131</v>
      </c>
      <c r="C12" s="119">
        <v>1.4E-2</v>
      </c>
    </row>
    <row r="13" spans="1:3" ht="42.75" x14ac:dyDescent="0.2">
      <c r="A13" s="117" t="s">
        <v>122</v>
      </c>
      <c r="B13" s="118" t="s">
        <v>130</v>
      </c>
      <c r="C13" s="119">
        <v>0</v>
      </c>
    </row>
    <row r="14" spans="1:3" ht="14.25" x14ac:dyDescent="0.2">
      <c r="A14" s="120" t="s">
        <v>123</v>
      </c>
      <c r="B14" s="118" t="s">
        <v>132</v>
      </c>
      <c r="C14" s="119">
        <v>0.214</v>
      </c>
    </row>
    <row r="15" spans="1:3" ht="14.25" x14ac:dyDescent="0.2">
      <c r="A15" s="120" t="s">
        <v>124</v>
      </c>
      <c r="B15" s="118" t="s">
        <v>133</v>
      </c>
      <c r="C15" s="119">
        <v>0.17</v>
      </c>
    </row>
    <row r="16" spans="1:3" ht="14.25" x14ac:dyDescent="0.2">
      <c r="A16" s="120" t="s">
        <v>125</v>
      </c>
      <c r="B16" s="118" t="s">
        <v>134</v>
      </c>
      <c r="C16" s="119">
        <v>0.13200000000000001</v>
      </c>
    </row>
    <row r="17" spans="1:3" ht="14.25" x14ac:dyDescent="0.2">
      <c r="A17" s="120" t="s">
        <v>126</v>
      </c>
      <c r="B17" s="118" t="s">
        <v>135</v>
      </c>
      <c r="C17" s="119">
        <v>0.59799999999999998</v>
      </c>
    </row>
    <row r="18" spans="1:3" ht="28.5" x14ac:dyDescent="0.2">
      <c r="A18" s="121" t="s">
        <v>127</v>
      </c>
      <c r="B18" s="122" t="s">
        <v>118</v>
      </c>
      <c r="C18" s="123">
        <v>3.6999999999999998E-2</v>
      </c>
    </row>
    <row r="19" spans="1:3" ht="28.5" x14ac:dyDescent="0.2">
      <c r="A19" s="121" t="s">
        <v>128</v>
      </c>
      <c r="B19" s="122" t="s">
        <v>118</v>
      </c>
      <c r="C19" s="123">
        <v>5.0000000000000001E-3</v>
      </c>
    </row>
    <row r="20" spans="1:3" ht="14.25" x14ac:dyDescent="0.2">
      <c r="A20" s="121" t="s">
        <v>129</v>
      </c>
      <c r="B20" s="122" t="s">
        <v>136</v>
      </c>
      <c r="C20" s="123">
        <v>0.214</v>
      </c>
    </row>
    <row r="25" spans="1:3" x14ac:dyDescent="0.2">
      <c r="A25" s="12" t="s">
        <v>71</v>
      </c>
    </row>
    <row r="26" spans="1:3" x14ac:dyDescent="0.2">
      <c r="A26" s="12" t="s">
        <v>151</v>
      </c>
    </row>
    <row r="27" spans="1:3" ht="15.75" x14ac:dyDescent="0.2">
      <c r="A27" s="97"/>
    </row>
    <row r="28" spans="1:3" ht="15.75" x14ac:dyDescent="0.2">
      <c r="A28" s="97"/>
    </row>
    <row r="29" spans="1:3" x14ac:dyDescent="0.2">
      <c r="A29" s="12" t="s">
        <v>72</v>
      </c>
    </row>
    <row r="30" spans="1:3" x14ac:dyDescent="0.2">
      <c r="A30" s="12" t="s">
        <v>73</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Мукашова Айжамал Эсенкадыровна</cp:lastModifiedBy>
  <cp:lastPrinted>2015-11-04T11:45:51Z</cp:lastPrinted>
  <dcterms:created xsi:type="dcterms:W3CDTF">1996-10-08T23:32:33Z</dcterms:created>
  <dcterms:modified xsi:type="dcterms:W3CDTF">2020-01-22T03:14:44Z</dcterms:modified>
</cp:coreProperties>
</file>