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>
    <definedName name="_xlnm.Print_Area" localSheetId="0">'bal'!$A$1:$D$98</definedName>
  </definedNames>
  <calcPr fullCalcOnLoad="1"/>
</workbook>
</file>

<file path=xl/sharedStrings.xml><?xml version="1.0" encoding="utf-8"?>
<sst xmlns="http://schemas.openxmlformats.org/spreadsheetml/2006/main" count="119" uniqueCount="105">
  <si>
    <t>№ п/п</t>
  </si>
  <si>
    <t>ОБЯЗАТЕЛЬСТВА</t>
  </si>
  <si>
    <t>The appendix 1</t>
  </si>
  <si>
    <t>To Position about an order of formation</t>
  </si>
  <si>
    <t>the financial reporting</t>
  </si>
  <si>
    <t>The form №1</t>
  </si>
  <si>
    <t>OJSC "Commercial bank KYRGYZSTAN"</t>
  </si>
  <si>
    <t>The name of article</t>
  </si>
  <si>
    <t xml:space="preserve">The accounting period </t>
  </si>
  <si>
    <t>The previous period</t>
  </si>
  <si>
    <t>The correspondent account in NBKR</t>
  </si>
  <si>
    <t>Accounts "Nostro" in commercial banks</t>
  </si>
  <si>
    <t>Deposits in the financial organisations, including banks</t>
  </si>
  <si>
    <t>Gold and precious metals</t>
  </si>
  <si>
    <t>Operations under the REPO-AGREEMENT</t>
  </si>
  <si>
    <t xml:space="preserve">In total actives of the monetary market </t>
  </si>
  <si>
    <t>Trading securities - the state securities</t>
  </si>
  <si>
    <t>Trading securities - actions and other corporate securities</t>
  </si>
  <si>
    <t>Marketable debt securities - the state securities</t>
  </si>
  <si>
    <t>Marketable corporate securities</t>
  </si>
  <si>
    <t>The debt securities kept before repayment - the state securities</t>
  </si>
  <si>
    <t>The debt securities kept before repayment - corporate securities</t>
  </si>
  <si>
    <t>Credits to banks</t>
  </si>
  <si>
    <t>Credits to clients</t>
  </si>
  <si>
    <t>The basic means of bank (behind a minus of the added amortisation)</t>
  </si>
  <si>
    <t>The other property of bank</t>
  </si>
  <si>
    <t>Investments and financial participation</t>
  </si>
  <si>
    <t>The added percent to reception</t>
  </si>
  <si>
    <t>Deposits poste restante legal bodies</t>
  </si>
  <si>
    <t>Deposits poste restante banks and other financial institutions</t>
  </si>
  <si>
    <t>Savings deposits (deposits of physical persons)</t>
  </si>
  <si>
    <t>Urgent deposits of legal bodies</t>
  </si>
  <si>
    <t>Urgent deposits of banks and other financial institutions</t>
  </si>
  <si>
    <t>In total deposits</t>
  </si>
  <si>
    <t>Correspondent accounts of banks-non-residents</t>
  </si>
  <si>
    <t>Credits from banks and other financial institutions</t>
  </si>
  <si>
    <t>Operations under the return REPO-AGREEMENT</t>
  </si>
  <si>
    <t>The credits received from NBKR</t>
  </si>
  <si>
    <t>The added percent to payment</t>
  </si>
  <si>
    <t>Dividends to payment</t>
  </si>
  <si>
    <t>Other long-term obligations and credits</t>
  </si>
  <si>
    <t>Share of minority in consolidated branches</t>
  </si>
  <si>
    <t>Preference shares</t>
  </si>
  <si>
    <t>The capital brought over face value</t>
  </si>
  <si>
    <t>The additional capital brought by shareholders</t>
  </si>
  <si>
    <t>Reserves for the future requirements of bank</t>
  </si>
  <si>
    <t>Reserve on revaluation of the basic means</t>
  </si>
  <si>
    <t>Reserve on recalculation of a foreign currency at consolidation</t>
  </si>
  <si>
    <t>Reserve on revaluation of securities</t>
  </si>
  <si>
    <t>Unallotted profit</t>
  </si>
  <si>
    <t>The chairman of Board</t>
  </si>
  <si>
    <t>Kachkeev M.R.</t>
  </si>
  <si>
    <t xml:space="preserve">The chief accountant </t>
  </si>
  <si>
    <t>Djenbaeva E.T.</t>
  </si>
  <si>
    <t>Исп. Zhakypova M. A t.61-48-55</t>
  </si>
  <si>
    <t>The appendix 2а</t>
  </si>
  <si>
    <t>To Position about a formation order</t>
  </si>
  <si>
    <t>The financial reporting</t>
  </si>
  <si>
    <t>The form № 2 and</t>
  </si>
  <si>
    <t>Article name</t>
  </si>
  <si>
    <t>July 2011</t>
  </si>
  <si>
    <t>July 2010</t>
  </si>
  <si>
    <t>Interest incomes</t>
  </si>
  <si>
    <t xml:space="preserve"> Interest expenses</t>
  </si>
  <si>
    <t>Net interest income before (formation) compensation reserves for possible loan losses</t>
  </si>
  <si>
    <t xml:space="preserve">(formation)/compansation reserves for possible loan losses </t>
  </si>
  <si>
    <t xml:space="preserve">Net interest income </t>
  </si>
  <si>
    <t xml:space="preserve">Net foreign exchange profit </t>
  </si>
  <si>
    <t>Incomes on services and received commissions</t>
  </si>
  <si>
    <t>Expenses on services and the paid commissions</t>
  </si>
  <si>
    <t>(Formation) / compensation of reserves on possible losses on other operations</t>
  </si>
  <si>
    <t>Other incomes</t>
  </si>
  <si>
    <t>Net not percentage incomes</t>
  </si>
  <si>
    <t>Operational incomes</t>
  </si>
  <si>
    <t>Operational expenses</t>
  </si>
  <si>
    <t>Profit before profit taxes</t>
  </si>
  <si>
    <t>Income tax expense</t>
  </si>
  <si>
    <t>Unforeseen incomes and expenses</t>
  </si>
  <si>
    <t>Net profit (loss)</t>
  </si>
  <si>
    <t>Profit on one action</t>
  </si>
  <si>
    <t>The chief accountant</t>
  </si>
  <si>
    <t>Исп. Ibraeva A.T. Ph. 61-48-55</t>
  </si>
  <si>
    <t>№</t>
  </si>
  <si>
    <t>Statement of Financial Position as at 30 July 2011</t>
  </si>
  <si>
    <t>Unit of measure: KGS '000</t>
  </si>
  <si>
    <t>ASSETS</t>
  </si>
  <si>
    <t>Reporting period</t>
  </si>
  <si>
    <t>Previous period</t>
  </si>
  <si>
    <t>Cash and cash equivalents</t>
  </si>
  <si>
    <t>Less: reserve on a covering of losses</t>
  </si>
  <si>
    <t>In total net credits</t>
  </si>
  <si>
    <t>Non-material assets</t>
  </si>
  <si>
    <t>Other assets</t>
  </si>
  <si>
    <t>IN TOTAL ASSETS</t>
  </si>
  <si>
    <t>Deposits and credits of Government agencies of the Kyrgyz Republic and local authorities</t>
  </si>
  <si>
    <t>Other liabilities</t>
  </si>
  <si>
    <t>Subordinated bonds</t>
  </si>
  <si>
    <t>IN TOTAL LIABILITIES</t>
  </si>
  <si>
    <t>Simple shares</t>
  </si>
  <si>
    <t>Less: Redeemed own actions</t>
  </si>
  <si>
    <t>IN TOTAL SHAREHOLDERS' EQUITY</t>
  </si>
  <si>
    <t>IN TOTAL LIABILITIES AND SHAREHOLDERS' EQUITY</t>
  </si>
  <si>
    <t>SHAREHOLDERS' EQUITY</t>
  </si>
  <si>
    <t>Statement of comprehensive income at 30 July 2011</t>
  </si>
  <si>
    <t xml:space="preserve"> Reporting period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</si>
</sst>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7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66" fontId="5" fillId="0" borderId="16" xfId="0" applyNumberFormat="1" applyFont="1" applyBorder="1" applyAlignment="1">
      <alignment horizontal="centerContinuous" vertical="top"/>
    </xf>
    <xf numFmtId="166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66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9" fontId="1" fillId="0" borderId="18" xfId="0" applyNumberFormat="1" applyFont="1" applyBorder="1" applyAlignment="1">
      <alignment horizontal="right" vertical="top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 wrapText="1"/>
    </xf>
    <xf numFmtId="167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0" fillId="0" borderId="14" xfId="0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9" fontId="1" fillId="0" borderId="18" xfId="0" applyNumberFormat="1" applyFont="1" applyBorder="1" applyAlignment="1">
      <alignment vertical="top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4" fillId="0" borderId="0" xfId="0" applyFont="1" applyAlignment="1">
      <alignment horizontal="centerContinuous"/>
    </xf>
    <xf numFmtId="0" fontId="4" fillId="0" borderId="21" xfId="0" applyFont="1" applyBorder="1" applyAlignment="1">
      <alignment horizontal="centerContinuous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0" fontId="4" fillId="0" borderId="15" xfId="0" applyNumberFormat="1" applyFont="1" applyFill="1" applyBorder="1" applyAlignment="1">
      <alignment horizontal="center" vertical="top" wrapText="1"/>
    </xf>
    <xf numFmtId="170" fontId="4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3627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362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362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3627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2009775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" name="Line 1"/>
        <xdr:cNvSpPr>
          <a:spLocks/>
        </xdr:cNvSpPr>
      </xdr:nvSpPr>
      <xdr:spPr>
        <a:xfrm>
          <a:off x="2419350" y="5534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29</xdr:row>
      <xdr:rowOff>0</xdr:rowOff>
    </xdr:from>
    <xdr:to>
      <xdr:col>1</xdr:col>
      <xdr:colOff>2286000</xdr:colOff>
      <xdr:row>29</xdr:row>
      <xdr:rowOff>0</xdr:rowOff>
    </xdr:to>
    <xdr:sp>
      <xdr:nvSpPr>
        <xdr:cNvPr id="7" name="Line 5"/>
        <xdr:cNvSpPr>
          <a:spLocks/>
        </xdr:cNvSpPr>
      </xdr:nvSpPr>
      <xdr:spPr>
        <a:xfrm flipH="1" flipV="1">
          <a:off x="2057400" y="5534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zoomScaleSheetLayoutView="75" zoomScalePageLayoutView="0" workbookViewId="0" topLeftCell="A1">
      <selection activeCell="C14" sqref="C14:D14"/>
    </sheetView>
  </sheetViews>
  <sheetFormatPr defaultColWidth="9.00390625" defaultRowHeight="12.75"/>
  <cols>
    <col min="1" max="1" width="6.00390625" style="13" customWidth="1"/>
    <col min="2" max="2" width="84.25390625" style="13" customWidth="1"/>
    <col min="3" max="3" width="21.75390625" style="13" customWidth="1"/>
    <col min="4" max="4" width="24.875" style="13" customWidth="1"/>
    <col min="5" max="5" width="9.875" style="13" customWidth="1"/>
    <col min="6" max="6" width="9.125" style="13" customWidth="1"/>
    <col min="7" max="7" width="9.25390625" style="13" bestFit="1" customWidth="1"/>
    <col min="8" max="16384" width="9.125" style="13" customWidth="1"/>
  </cols>
  <sheetData>
    <row r="1" ht="15.75">
      <c r="D1" s="14" t="s">
        <v>2</v>
      </c>
    </row>
    <row r="2" ht="15">
      <c r="D2" s="15" t="s">
        <v>3</v>
      </c>
    </row>
    <row r="3" ht="15">
      <c r="D3" s="15" t="s">
        <v>4</v>
      </c>
    </row>
    <row r="4" ht="3.75" customHeight="1">
      <c r="D4" s="15"/>
    </row>
    <row r="5" ht="15.75">
      <c r="D5" s="14" t="s">
        <v>5</v>
      </c>
    </row>
    <row r="6" ht="15.75">
      <c r="D6" s="14"/>
    </row>
    <row r="7" spans="1:4" ht="15.75">
      <c r="A7" s="16"/>
      <c r="B7" s="108" t="s">
        <v>6</v>
      </c>
      <c r="C7" s="108"/>
      <c r="D7" s="108"/>
    </row>
    <row r="8" spans="1:4" ht="15.75">
      <c r="A8" s="16"/>
      <c r="B8" s="109" t="s">
        <v>83</v>
      </c>
      <c r="C8" s="109"/>
      <c r="D8" s="109"/>
    </row>
    <row r="9" spans="1:9" ht="15.75">
      <c r="A9" s="12"/>
      <c r="B9" s="88"/>
      <c r="C9" s="17"/>
      <c r="D9" s="17"/>
      <c r="I9" s="18"/>
    </row>
    <row r="10" spans="1:4" ht="15.75">
      <c r="A10" s="18"/>
      <c r="B10" s="17"/>
      <c r="C10" s="17"/>
      <c r="D10" s="17"/>
    </row>
    <row r="11" spans="1:4" ht="15.75">
      <c r="A11" s="18"/>
      <c r="B11" s="83"/>
      <c r="C11" s="83"/>
      <c r="D11" s="17"/>
    </row>
    <row r="12" ht="15">
      <c r="B12" s="13" t="s">
        <v>84</v>
      </c>
    </row>
    <row r="13" ht="15.75" thickBot="1"/>
    <row r="14" spans="1:4" ht="19.5" customHeight="1">
      <c r="A14" s="100" t="s">
        <v>82</v>
      </c>
      <c r="B14" s="102" t="s">
        <v>7</v>
      </c>
      <c r="C14" s="20" t="s">
        <v>86</v>
      </c>
      <c r="D14" s="19" t="s">
        <v>87</v>
      </c>
    </row>
    <row r="15" spans="1:4" ht="16.5" thickBot="1">
      <c r="A15" s="101"/>
      <c r="B15" s="103"/>
      <c r="C15" s="66" t="s">
        <v>60</v>
      </c>
      <c r="D15" s="67" t="s">
        <v>61</v>
      </c>
    </row>
    <row r="16" spans="1:4" ht="16.5" thickBot="1">
      <c r="A16" s="21"/>
      <c r="B16" s="89" t="s">
        <v>85</v>
      </c>
      <c r="C16" s="79"/>
      <c r="D16" s="78"/>
    </row>
    <row r="17" spans="1:4" ht="15.75">
      <c r="A17" s="22"/>
      <c r="B17" s="23"/>
      <c r="C17" s="24"/>
      <c r="D17" s="24"/>
    </row>
    <row r="18" spans="1:4" ht="15">
      <c r="A18" s="25">
        <v>1</v>
      </c>
      <c r="B18" s="26" t="s">
        <v>88</v>
      </c>
      <c r="C18" s="27">
        <v>460991</v>
      </c>
      <c r="D18" s="27">
        <v>341015</v>
      </c>
    </row>
    <row r="19" spans="1:4" ht="15">
      <c r="A19" s="25">
        <v>2</v>
      </c>
      <c r="B19" s="26" t="s">
        <v>10</v>
      </c>
      <c r="C19" s="27">
        <v>385367</v>
      </c>
      <c r="D19" s="27">
        <v>317272</v>
      </c>
    </row>
    <row r="20" spans="1:4" ht="15">
      <c r="A20" s="25">
        <v>3</v>
      </c>
      <c r="B20" s="26" t="s">
        <v>11</v>
      </c>
      <c r="C20" s="27">
        <v>554035</v>
      </c>
      <c r="D20" s="27">
        <v>309407</v>
      </c>
    </row>
    <row r="21" spans="1:4" ht="15">
      <c r="A21" s="25">
        <v>4</v>
      </c>
      <c r="B21" s="26" t="s">
        <v>12</v>
      </c>
      <c r="C21" s="27">
        <v>0</v>
      </c>
      <c r="D21" s="27">
        <v>0</v>
      </c>
    </row>
    <row r="22" spans="1:4" ht="15">
      <c r="A22" s="25">
        <v>5</v>
      </c>
      <c r="B22" s="26" t="s">
        <v>13</v>
      </c>
      <c r="C22" s="27">
        <v>0</v>
      </c>
      <c r="D22" s="27">
        <v>0</v>
      </c>
    </row>
    <row r="23" spans="1:4" ht="15">
      <c r="A23" s="25">
        <v>6</v>
      </c>
      <c r="B23" s="26" t="s">
        <v>14</v>
      </c>
      <c r="C23" s="27">
        <v>24500</v>
      </c>
      <c r="D23" s="27">
        <v>60960</v>
      </c>
    </row>
    <row r="24" spans="1:4" ht="15.75">
      <c r="A24" s="25">
        <v>7</v>
      </c>
      <c r="B24" s="28" t="s">
        <v>15</v>
      </c>
      <c r="C24" s="29">
        <f>C18+C19+C20+C21+C22+C23</f>
        <v>1424893</v>
      </c>
      <c r="D24" s="29">
        <f>D18+D19+D20+D21+D23</f>
        <v>1028654</v>
      </c>
    </row>
    <row r="25" spans="1:4" ht="19.5" customHeight="1">
      <c r="A25" s="25"/>
      <c r="B25" s="30"/>
      <c r="C25" s="27"/>
      <c r="D25" s="27"/>
    </row>
    <row r="26" spans="1:4" ht="15">
      <c r="A26" s="31">
        <v>8</v>
      </c>
      <c r="B26" s="32" t="s">
        <v>16</v>
      </c>
      <c r="C26" s="33"/>
      <c r="D26" s="33">
        <v>0</v>
      </c>
    </row>
    <row r="27" spans="1:4" ht="15">
      <c r="A27" s="31">
        <v>9</v>
      </c>
      <c r="B27" s="32" t="s">
        <v>17</v>
      </c>
      <c r="C27" s="33"/>
      <c r="D27" s="33">
        <v>0</v>
      </c>
    </row>
    <row r="28" spans="1:4" ht="15">
      <c r="A28" s="31">
        <v>10</v>
      </c>
      <c r="B28" s="32" t="s">
        <v>18</v>
      </c>
      <c r="C28" s="33"/>
      <c r="D28" s="33">
        <v>0</v>
      </c>
    </row>
    <row r="29" spans="1:4" ht="15">
      <c r="A29" s="31">
        <v>11</v>
      </c>
      <c r="B29" s="32" t="s">
        <v>19</v>
      </c>
      <c r="C29" s="33">
        <v>3222</v>
      </c>
      <c r="D29" s="33">
        <v>3222</v>
      </c>
    </row>
    <row r="30" spans="1:4" ht="15">
      <c r="A30" s="25">
        <v>12</v>
      </c>
      <c r="B30" s="30" t="s">
        <v>20</v>
      </c>
      <c r="C30" s="27">
        <v>129118</v>
      </c>
      <c r="D30" s="27">
        <v>69572</v>
      </c>
    </row>
    <row r="31" spans="1:4" ht="15">
      <c r="A31" s="31">
        <v>13</v>
      </c>
      <c r="B31" s="34" t="s">
        <v>21</v>
      </c>
      <c r="C31" s="33">
        <v>0</v>
      </c>
      <c r="D31" s="33">
        <v>0</v>
      </c>
    </row>
    <row r="32" spans="1:4" ht="15">
      <c r="A32" s="25">
        <v>14</v>
      </c>
      <c r="B32" s="26" t="s">
        <v>22</v>
      </c>
      <c r="C32" s="27">
        <v>151679</v>
      </c>
      <c r="D32" s="27">
        <v>0</v>
      </c>
    </row>
    <row r="33" spans="1:4" ht="15">
      <c r="A33" s="25">
        <v>15</v>
      </c>
      <c r="B33" s="26" t="s">
        <v>23</v>
      </c>
      <c r="C33" s="27">
        <v>2351258</v>
      </c>
      <c r="D33" s="27">
        <v>1655724</v>
      </c>
    </row>
    <row r="34" spans="1:4" ht="15">
      <c r="A34" s="25">
        <v>16</v>
      </c>
      <c r="B34" s="26" t="s">
        <v>89</v>
      </c>
      <c r="C34" s="27">
        <v>-166942</v>
      </c>
      <c r="D34" s="27">
        <v>-142532</v>
      </c>
    </row>
    <row r="35" spans="1:4" ht="15">
      <c r="A35" s="25">
        <v>17</v>
      </c>
      <c r="B35" s="35" t="s">
        <v>90</v>
      </c>
      <c r="C35" s="36">
        <f>SUM(C33:C34)</f>
        <v>2184316</v>
      </c>
      <c r="D35" s="36">
        <f>SUM(D33:D34)</f>
        <v>1513192</v>
      </c>
    </row>
    <row r="36" spans="1:4" ht="15">
      <c r="A36" s="25">
        <v>18</v>
      </c>
      <c r="B36" s="26" t="s">
        <v>24</v>
      </c>
      <c r="C36" s="27">
        <v>62154</v>
      </c>
      <c r="D36" s="27">
        <v>100276</v>
      </c>
    </row>
    <row r="37" spans="1:4" ht="15">
      <c r="A37" s="25">
        <v>19</v>
      </c>
      <c r="B37" s="26" t="s">
        <v>91</v>
      </c>
      <c r="C37" s="27">
        <v>45025</v>
      </c>
      <c r="D37" s="27">
        <v>30910</v>
      </c>
    </row>
    <row r="38" spans="1:4" ht="15">
      <c r="A38" s="25">
        <v>20</v>
      </c>
      <c r="B38" s="26" t="s">
        <v>25</v>
      </c>
      <c r="C38" s="27">
        <v>31956</v>
      </c>
      <c r="D38" s="27">
        <v>3701</v>
      </c>
    </row>
    <row r="39" spans="1:4" ht="15">
      <c r="A39" s="25">
        <v>21</v>
      </c>
      <c r="B39" s="26" t="s">
        <v>26</v>
      </c>
      <c r="C39" s="33">
        <v>0</v>
      </c>
      <c r="D39" s="33">
        <v>0</v>
      </c>
    </row>
    <row r="40" spans="1:4" ht="15">
      <c r="A40" s="25">
        <v>22</v>
      </c>
      <c r="B40" s="26" t="s">
        <v>27</v>
      </c>
      <c r="C40" s="27">
        <v>29428</v>
      </c>
      <c r="D40" s="27">
        <v>21494</v>
      </c>
    </row>
    <row r="41" spans="1:4" ht="15.75" thickBot="1">
      <c r="A41" s="25">
        <v>23</v>
      </c>
      <c r="B41" s="26" t="s">
        <v>92</v>
      </c>
      <c r="C41" s="37">
        <v>233151</v>
      </c>
      <c r="D41" s="37">
        <v>641447</v>
      </c>
    </row>
    <row r="42" spans="1:4" ht="2.25" customHeight="1">
      <c r="A42" s="38"/>
      <c r="B42" s="39"/>
      <c r="C42" s="40"/>
      <c r="D42" s="40">
        <f>D24+D29+D30+D35+D36+D37+D38+D40+D41</f>
        <v>3412468</v>
      </c>
    </row>
    <row r="43" spans="1:4" ht="16.5" thickBot="1">
      <c r="A43" s="25">
        <v>24</v>
      </c>
      <c r="B43" s="28" t="s">
        <v>93</v>
      </c>
      <c r="C43" s="29">
        <f>C24+C29+C30+C35+C36+C37+C38+C40+C41+C32</f>
        <v>4294942</v>
      </c>
      <c r="D43" s="29">
        <f>D24+D29+D30+D32+D35+D36+D37+D38+D40+D41</f>
        <v>3412468</v>
      </c>
    </row>
    <row r="44" spans="1:4" ht="0.75" customHeight="1" hidden="1" thickBot="1">
      <c r="A44" s="41"/>
      <c r="B44" s="42"/>
      <c r="C44" s="43"/>
      <c r="D44" s="43"/>
    </row>
    <row r="45" spans="1:4" ht="3" customHeight="1" hidden="1" thickBot="1">
      <c r="A45" s="44"/>
      <c r="B45" s="45"/>
      <c r="C45" s="46"/>
      <c r="D45" s="46"/>
    </row>
    <row r="46" spans="1:4" ht="17.25" customHeight="1">
      <c r="A46" s="100" t="s">
        <v>0</v>
      </c>
      <c r="B46" s="102" t="s">
        <v>7</v>
      </c>
      <c r="C46" s="90" t="s">
        <v>8</v>
      </c>
      <c r="D46" s="91" t="s">
        <v>9</v>
      </c>
    </row>
    <row r="47" spans="1:4" ht="16.5" thickBot="1">
      <c r="A47" s="101"/>
      <c r="B47" s="103"/>
      <c r="C47" s="92" t="s">
        <v>60</v>
      </c>
      <c r="D47" s="93" t="s">
        <v>61</v>
      </c>
    </row>
    <row r="48" spans="1:4" ht="0.75" customHeight="1" thickBot="1">
      <c r="A48" s="47" t="s">
        <v>1</v>
      </c>
      <c r="B48" s="48"/>
      <c r="C48" s="49"/>
      <c r="D48" s="50"/>
    </row>
    <row r="49" spans="1:4" ht="15.75">
      <c r="A49" s="22"/>
      <c r="B49" s="51"/>
      <c r="C49" s="52"/>
      <c r="D49" s="52"/>
    </row>
    <row r="50" spans="1:4" ht="15">
      <c r="A50" s="25">
        <v>25</v>
      </c>
      <c r="B50" s="26" t="s">
        <v>28</v>
      </c>
      <c r="C50" s="27">
        <v>1734582</v>
      </c>
      <c r="D50" s="27">
        <v>1322198</v>
      </c>
    </row>
    <row r="51" spans="1:4" ht="15">
      <c r="A51" s="25">
        <v>26</v>
      </c>
      <c r="B51" s="26" t="s">
        <v>29</v>
      </c>
      <c r="C51" s="27">
        <v>0</v>
      </c>
      <c r="D51" s="27">
        <v>0</v>
      </c>
    </row>
    <row r="52" spans="1:4" ht="15">
      <c r="A52" s="25">
        <v>27</v>
      </c>
      <c r="B52" s="26" t="s">
        <v>30</v>
      </c>
      <c r="C52" s="27">
        <v>947172</v>
      </c>
      <c r="D52" s="27">
        <v>561673</v>
      </c>
    </row>
    <row r="53" spans="1:4" ht="15">
      <c r="A53" s="25">
        <v>28</v>
      </c>
      <c r="B53" s="26" t="s">
        <v>31</v>
      </c>
      <c r="C53" s="27">
        <v>259473</v>
      </c>
      <c r="D53" s="27">
        <v>168980</v>
      </c>
    </row>
    <row r="54" spans="1:4" ht="15">
      <c r="A54" s="25">
        <v>29</v>
      </c>
      <c r="B54" s="26" t="s">
        <v>32</v>
      </c>
      <c r="C54" s="27">
        <v>36366</v>
      </c>
      <c r="D54" s="27">
        <v>5310</v>
      </c>
    </row>
    <row r="55" spans="1:4" ht="15.75">
      <c r="A55" s="25">
        <v>30</v>
      </c>
      <c r="B55" s="28" t="s">
        <v>33</v>
      </c>
      <c r="C55" s="29">
        <f>C50+C52+C53+C54+C51</f>
        <v>2977593</v>
      </c>
      <c r="D55" s="29">
        <f>D50+D52+D53+D54+D51</f>
        <v>2058161</v>
      </c>
    </row>
    <row r="56" spans="1:4" ht="15">
      <c r="A56" s="25">
        <v>31</v>
      </c>
      <c r="B56" s="30" t="s">
        <v>34</v>
      </c>
      <c r="C56" s="27">
        <v>834</v>
      </c>
      <c r="D56" s="13">
        <v>229</v>
      </c>
    </row>
    <row r="57" spans="1:4" ht="15">
      <c r="A57" s="25">
        <v>32</v>
      </c>
      <c r="B57" s="26" t="s">
        <v>35</v>
      </c>
      <c r="C57" s="27">
        <v>499293</v>
      </c>
      <c r="D57" s="27">
        <v>203378</v>
      </c>
    </row>
    <row r="58" spans="1:4" ht="15">
      <c r="A58" s="25">
        <v>33</v>
      </c>
      <c r="B58" s="26" t="s">
        <v>36</v>
      </c>
      <c r="C58" s="27">
        <v>0</v>
      </c>
      <c r="D58" s="27">
        <v>0</v>
      </c>
    </row>
    <row r="59" spans="1:4" ht="15">
      <c r="A59" s="25">
        <v>34</v>
      </c>
      <c r="B59" s="26" t="s">
        <v>37</v>
      </c>
      <c r="C59" s="27">
        <v>0</v>
      </c>
      <c r="D59" s="27">
        <v>931</v>
      </c>
    </row>
    <row r="60" spans="1:4" ht="30">
      <c r="A60" s="25">
        <v>35</v>
      </c>
      <c r="B60" s="26" t="s">
        <v>94</v>
      </c>
      <c r="C60" s="27">
        <v>128860</v>
      </c>
      <c r="D60" s="27">
        <v>168813</v>
      </c>
    </row>
    <row r="61" spans="1:4" ht="15">
      <c r="A61" s="25">
        <v>36</v>
      </c>
      <c r="B61" s="26" t="s">
        <v>38</v>
      </c>
      <c r="C61" s="27">
        <v>11184</v>
      </c>
      <c r="D61" s="27">
        <v>11020</v>
      </c>
    </row>
    <row r="62" spans="1:4" ht="15">
      <c r="A62" s="25">
        <v>37</v>
      </c>
      <c r="B62" s="26" t="s">
        <v>39</v>
      </c>
      <c r="C62" s="27">
        <v>10508</v>
      </c>
      <c r="D62" s="27">
        <v>44572</v>
      </c>
    </row>
    <row r="63" spans="1:4" ht="15">
      <c r="A63" s="25">
        <v>38</v>
      </c>
      <c r="B63" s="26" t="s">
        <v>40</v>
      </c>
      <c r="C63" s="27">
        <v>621</v>
      </c>
      <c r="D63" s="27">
        <v>646</v>
      </c>
    </row>
    <row r="64" spans="1:4" ht="15">
      <c r="A64" s="25">
        <v>39</v>
      </c>
      <c r="B64" s="26" t="s">
        <v>95</v>
      </c>
      <c r="C64" s="27">
        <v>174340</v>
      </c>
      <c r="D64" s="27">
        <v>446626</v>
      </c>
    </row>
    <row r="65" spans="1:4" ht="15" customHeight="1" thickBot="1">
      <c r="A65" s="41">
        <v>40</v>
      </c>
      <c r="B65" s="53" t="s">
        <v>96</v>
      </c>
      <c r="C65" s="43">
        <v>0</v>
      </c>
      <c r="D65" s="43">
        <v>0</v>
      </c>
    </row>
    <row r="66" spans="1:4" ht="15" customHeight="1" hidden="1">
      <c r="A66" s="38"/>
      <c r="B66" s="39"/>
      <c r="C66" s="40"/>
      <c r="D66" s="40"/>
    </row>
    <row r="67" spans="1:4" ht="17.25" customHeight="1" thickBot="1">
      <c r="A67" s="25">
        <v>41</v>
      </c>
      <c r="B67" s="28" t="s">
        <v>97</v>
      </c>
      <c r="C67" s="29">
        <f>C55+C57+C58+C59+C60+C61+C62+C63+C64+C56</f>
        <v>3803233</v>
      </c>
      <c r="D67" s="29">
        <f>D55+D56+D58+D59+D60+D61+D62+D63+D64+D57</f>
        <v>2934376</v>
      </c>
    </row>
    <row r="68" spans="1:4" ht="15.75" customHeight="1" hidden="1" thickBot="1">
      <c r="A68" s="41"/>
      <c r="B68" s="54"/>
      <c r="C68" s="43"/>
      <c r="D68" s="43"/>
    </row>
    <row r="69" spans="1:4" ht="16.5" thickBot="1">
      <c r="A69" s="55">
        <v>42</v>
      </c>
      <c r="B69" s="56" t="s">
        <v>41</v>
      </c>
      <c r="C69" s="57"/>
      <c r="D69" s="57"/>
    </row>
    <row r="70" spans="1:4" ht="15.75" customHeight="1" hidden="1">
      <c r="A70" s="58"/>
      <c r="B70" s="59"/>
      <c r="C70" s="60"/>
      <c r="D70" s="60"/>
    </row>
    <row r="71" spans="1:4" ht="16.5" thickBot="1">
      <c r="A71" s="21"/>
      <c r="B71" s="61" t="s">
        <v>102</v>
      </c>
      <c r="C71" s="62"/>
      <c r="D71" s="62"/>
    </row>
    <row r="72" spans="1:4" ht="15">
      <c r="A72" s="38"/>
      <c r="B72" s="63"/>
      <c r="C72" s="40"/>
      <c r="D72" s="40"/>
    </row>
    <row r="73" spans="1:4" ht="15">
      <c r="A73" s="25">
        <v>43</v>
      </c>
      <c r="B73" s="26" t="s">
        <v>98</v>
      </c>
      <c r="C73" s="27">
        <v>420196</v>
      </c>
      <c r="D73" s="27">
        <v>160862</v>
      </c>
    </row>
    <row r="74" spans="1:4" ht="15">
      <c r="A74" s="25">
        <v>44</v>
      </c>
      <c r="B74" s="26" t="s">
        <v>42</v>
      </c>
      <c r="C74" s="27">
        <v>50</v>
      </c>
      <c r="D74" s="27">
        <v>50</v>
      </c>
    </row>
    <row r="75" spans="1:4" ht="15">
      <c r="A75" s="25">
        <v>45</v>
      </c>
      <c r="B75" s="26" t="s">
        <v>43</v>
      </c>
      <c r="C75" s="27">
        <v>0</v>
      </c>
      <c r="D75" s="27">
        <v>259334</v>
      </c>
    </row>
    <row r="76" spans="1:4" ht="15">
      <c r="A76" s="25">
        <v>46</v>
      </c>
      <c r="B76" s="26" t="s">
        <v>44</v>
      </c>
      <c r="C76" s="27">
        <v>0</v>
      </c>
      <c r="D76" s="27">
        <v>0</v>
      </c>
    </row>
    <row r="77" spans="1:4" ht="15">
      <c r="A77" s="25">
        <v>47</v>
      </c>
      <c r="B77" s="26" t="s">
        <v>45</v>
      </c>
      <c r="C77" s="27">
        <v>0</v>
      </c>
      <c r="D77" s="27">
        <v>0</v>
      </c>
    </row>
    <row r="78" spans="1:4" ht="15">
      <c r="A78" s="25">
        <v>48</v>
      </c>
      <c r="B78" s="26" t="s">
        <v>46</v>
      </c>
      <c r="C78" s="27">
        <v>47</v>
      </c>
      <c r="D78" s="27">
        <v>3096</v>
      </c>
    </row>
    <row r="79" spans="1:4" ht="15">
      <c r="A79" s="25">
        <v>49</v>
      </c>
      <c r="B79" s="26" t="s">
        <v>47</v>
      </c>
      <c r="C79" s="27">
        <v>0</v>
      </c>
      <c r="D79" s="27">
        <v>0</v>
      </c>
    </row>
    <row r="80" spans="1:4" ht="15">
      <c r="A80" s="25">
        <v>50</v>
      </c>
      <c r="B80" s="26" t="s">
        <v>48</v>
      </c>
      <c r="C80" s="27">
        <v>0</v>
      </c>
      <c r="D80" s="27">
        <v>0</v>
      </c>
    </row>
    <row r="81" spans="1:4" ht="15">
      <c r="A81" s="25">
        <v>51</v>
      </c>
      <c r="B81" s="26" t="s">
        <v>49</v>
      </c>
      <c r="C81" s="27">
        <v>71416</v>
      </c>
      <c r="D81" s="27">
        <v>54750</v>
      </c>
    </row>
    <row r="82" spans="1:3" ht="15.75" thickBot="1">
      <c r="A82" s="25">
        <v>52</v>
      </c>
      <c r="B82" s="26" t="s">
        <v>99</v>
      </c>
      <c r="C82" s="27"/>
    </row>
    <row r="83" spans="1:4" ht="0.75" customHeight="1">
      <c r="A83" s="38">
        <v>53</v>
      </c>
      <c r="B83" s="39"/>
      <c r="C83" s="40">
        <f>C84</f>
        <v>491709</v>
      </c>
      <c r="D83" s="40"/>
    </row>
    <row r="84" spans="1:4" ht="15.75">
      <c r="A84" s="25">
        <v>53</v>
      </c>
      <c r="B84" s="28" t="s">
        <v>100</v>
      </c>
      <c r="C84" s="29">
        <f>C73+C74+C75+C76+C77+C78+C79+C80+C81</f>
        <v>491709</v>
      </c>
      <c r="D84" s="29">
        <f>D73+D74+D75+D78+D81+D80</f>
        <v>478092</v>
      </c>
    </row>
    <row r="85" spans="1:4" ht="1.5" customHeight="1" thickBot="1">
      <c r="A85" s="41">
        <v>54</v>
      </c>
      <c r="B85" s="42"/>
      <c r="C85" s="43"/>
      <c r="D85" s="43"/>
    </row>
    <row r="86" spans="1:4" ht="0.75" customHeight="1">
      <c r="A86" s="25"/>
      <c r="B86" s="30"/>
      <c r="C86" s="27"/>
      <c r="D86" s="27"/>
    </row>
    <row r="87" spans="1:4" ht="21" customHeight="1">
      <c r="A87" s="25">
        <v>54</v>
      </c>
      <c r="B87" s="28" t="s">
        <v>101</v>
      </c>
      <c r="C87" s="29">
        <f>C67+C84</f>
        <v>4294942</v>
      </c>
      <c r="D87" s="29">
        <f>D67+D84</f>
        <v>3412468</v>
      </c>
    </row>
    <row r="88" spans="1:4" ht="1.5" customHeight="1" thickBot="1">
      <c r="A88" s="54"/>
      <c r="B88" s="54"/>
      <c r="C88" s="43"/>
      <c r="D88" s="43"/>
    </row>
    <row r="89" spans="1:4" ht="2.25" customHeight="1">
      <c r="A89" s="45"/>
      <c r="B89" s="45"/>
      <c r="C89" s="46"/>
      <c r="D89" s="46"/>
    </row>
    <row r="90" ht="11.25" customHeight="1"/>
    <row r="91" spans="2:4" ht="15">
      <c r="B91" s="13" t="s">
        <v>50</v>
      </c>
      <c r="C91" s="94"/>
      <c r="D91" s="94" t="s">
        <v>51</v>
      </c>
    </row>
    <row r="92" spans="3:4" ht="15">
      <c r="C92" s="94"/>
      <c r="D92" s="94"/>
    </row>
    <row r="93" spans="2:4" ht="15">
      <c r="B93" s="13" t="s">
        <v>52</v>
      </c>
      <c r="C93" s="94"/>
      <c r="D93" s="94" t="s">
        <v>53</v>
      </c>
    </row>
    <row r="94" spans="2:4" ht="2.25" customHeight="1">
      <c r="B94" s="13" t="s">
        <v>52</v>
      </c>
      <c r="C94" s="94"/>
      <c r="D94" s="94" t="s">
        <v>53</v>
      </c>
    </row>
    <row r="95" spans="3:4" ht="15">
      <c r="C95" s="94"/>
      <c r="D95" s="94"/>
    </row>
    <row r="96" spans="2:4" ht="15">
      <c r="B96" s="64" t="s">
        <v>54</v>
      </c>
      <c r="C96" s="94"/>
      <c r="D96" s="94"/>
    </row>
    <row r="97" spans="3:4" ht="15">
      <c r="C97" s="94"/>
      <c r="D97" s="94"/>
    </row>
  </sheetData>
  <sheetProtection/>
  <mergeCells count="6">
    <mergeCell ref="A14:A15"/>
    <mergeCell ref="B14:B15"/>
    <mergeCell ref="A46:A47"/>
    <mergeCell ref="B46:B47"/>
    <mergeCell ref="B7:D7"/>
    <mergeCell ref="B8:D8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3">
      <selection activeCell="F21" sqref="F21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55</v>
      </c>
    </row>
    <row r="2" ht="12.75">
      <c r="D2" s="6" t="s">
        <v>56</v>
      </c>
    </row>
    <row r="3" ht="12.75">
      <c r="D3" s="6" t="s">
        <v>57</v>
      </c>
    </row>
    <row r="5" ht="12.75">
      <c r="D5" s="1" t="s">
        <v>58</v>
      </c>
    </row>
    <row r="7" spans="1:4" ht="15.75">
      <c r="A7" s="16"/>
      <c r="B7" s="108" t="s">
        <v>6</v>
      </c>
      <c r="C7" s="108"/>
      <c r="D7" s="108"/>
    </row>
    <row r="8" spans="1:4" ht="15.75">
      <c r="A8" s="12"/>
      <c r="B8" s="108" t="s">
        <v>103</v>
      </c>
      <c r="C8" s="108"/>
      <c r="D8" s="108"/>
    </row>
    <row r="9" spans="1:4" ht="15.75">
      <c r="A9" s="18"/>
      <c r="B9" s="17"/>
      <c r="C9" s="7"/>
      <c r="D9" s="7"/>
    </row>
    <row r="10" ht="12.75">
      <c r="A10" s="2"/>
    </row>
    <row r="11" ht="12.75">
      <c r="A11" s="3"/>
    </row>
    <row r="13" ht="12.75">
      <c r="A13" t="s">
        <v>84</v>
      </c>
    </row>
    <row r="14" ht="13.5" thickBot="1"/>
    <row r="15" spans="1:4" ht="12.75" customHeight="1">
      <c r="A15" s="104" t="s">
        <v>82</v>
      </c>
      <c r="B15" s="106" t="s">
        <v>59</v>
      </c>
      <c r="C15" s="5" t="s">
        <v>104</v>
      </c>
      <c r="D15" s="4" t="s">
        <v>87</v>
      </c>
    </row>
    <row r="16" spans="1:4" ht="12.75" customHeight="1" thickBot="1">
      <c r="A16" s="105"/>
      <c r="B16" s="107"/>
      <c r="C16" s="68" t="s">
        <v>60</v>
      </c>
      <c r="D16" s="69" t="s">
        <v>61</v>
      </c>
    </row>
    <row r="17" spans="1:4" ht="12.75">
      <c r="A17" s="75"/>
      <c r="B17" s="72"/>
      <c r="C17" s="77"/>
      <c r="D17" s="77"/>
    </row>
    <row r="18" spans="1:4" ht="12.75">
      <c r="A18" s="74">
        <v>1</v>
      </c>
      <c r="B18" s="10" t="s">
        <v>62</v>
      </c>
      <c r="C18" s="70">
        <v>280377</v>
      </c>
      <c r="D18" s="70">
        <v>209685</v>
      </c>
    </row>
    <row r="19" spans="1:4" ht="12.75">
      <c r="A19" s="74">
        <v>2</v>
      </c>
      <c r="B19" s="10" t="s">
        <v>63</v>
      </c>
      <c r="C19" s="70">
        <v>-75518</v>
      </c>
      <c r="D19" s="70">
        <v>-50682</v>
      </c>
    </row>
    <row r="20" spans="1:4" ht="25.5">
      <c r="A20" s="74">
        <v>3</v>
      </c>
      <c r="B20" s="10" t="s">
        <v>64</v>
      </c>
      <c r="C20" s="11">
        <f>C18+C19</f>
        <v>204859</v>
      </c>
      <c r="D20" s="11">
        <f>D18+D19</f>
        <v>159003</v>
      </c>
    </row>
    <row r="21" spans="1:4" ht="25.5">
      <c r="A21" s="74">
        <v>4</v>
      </c>
      <c r="B21" s="9" t="s">
        <v>65</v>
      </c>
      <c r="C21" s="8">
        <v>-2299</v>
      </c>
      <c r="D21" s="8">
        <v>-11046</v>
      </c>
    </row>
    <row r="22" spans="1:4" ht="12.75">
      <c r="A22" s="74">
        <v>5</v>
      </c>
      <c r="B22" s="73" t="s">
        <v>66</v>
      </c>
      <c r="C22" s="11">
        <f>C20+C21</f>
        <v>202560</v>
      </c>
      <c r="D22" s="11">
        <f>D20+D21</f>
        <v>147957</v>
      </c>
    </row>
    <row r="23" spans="1:4" ht="28.5" customHeight="1">
      <c r="A23" s="74">
        <v>6</v>
      </c>
      <c r="B23" s="9" t="s">
        <v>67</v>
      </c>
      <c r="C23" s="70">
        <v>49120</v>
      </c>
      <c r="D23" s="70">
        <v>35956</v>
      </c>
    </row>
    <row r="24" spans="1:4" ht="13.5" thickBot="1">
      <c r="A24" s="74">
        <v>7</v>
      </c>
      <c r="B24" s="95" t="s">
        <v>68</v>
      </c>
      <c r="C24" s="70">
        <v>97028</v>
      </c>
      <c r="D24" s="70">
        <v>80991</v>
      </c>
    </row>
    <row r="25" spans="1:4" ht="13.5" thickBot="1">
      <c r="A25" s="74">
        <v>8</v>
      </c>
      <c r="B25" s="95" t="s">
        <v>69</v>
      </c>
      <c r="C25" s="70">
        <v>-107</v>
      </c>
      <c r="D25" s="70">
        <v>-3158</v>
      </c>
    </row>
    <row r="26" spans="1:4" ht="25.5">
      <c r="A26" s="74">
        <v>9</v>
      </c>
      <c r="B26" s="71" t="s">
        <v>70</v>
      </c>
      <c r="C26" s="70">
        <v>-17103</v>
      </c>
      <c r="D26" s="70">
        <v>-4787</v>
      </c>
    </row>
    <row r="27" spans="1:4" ht="12.75">
      <c r="A27" s="74">
        <v>10</v>
      </c>
      <c r="B27" s="9" t="s">
        <v>71</v>
      </c>
      <c r="C27" s="70">
        <v>7437</v>
      </c>
      <c r="D27" s="70">
        <v>11748</v>
      </c>
    </row>
    <row r="28" spans="1:4" ht="12.75">
      <c r="A28" s="74">
        <v>11</v>
      </c>
      <c r="B28" s="10" t="s">
        <v>72</v>
      </c>
      <c r="C28" s="11">
        <f>SUM(C23:C27)</f>
        <v>136375</v>
      </c>
      <c r="D28" s="11">
        <f>SUM(D23:D27)</f>
        <v>120750</v>
      </c>
    </row>
    <row r="29" spans="1:4" ht="13.5" thickBot="1">
      <c r="A29" s="74">
        <v>12</v>
      </c>
      <c r="B29" s="80" t="s">
        <v>73</v>
      </c>
      <c r="C29" s="11">
        <f>C22+C28</f>
        <v>338935</v>
      </c>
      <c r="D29" s="11">
        <f>D22+D28</f>
        <v>268707</v>
      </c>
    </row>
    <row r="30" spans="1:4" ht="12.75">
      <c r="A30" s="74">
        <v>13</v>
      </c>
      <c r="B30" s="96" t="s">
        <v>74</v>
      </c>
      <c r="C30" s="11">
        <v>-268179</v>
      </c>
      <c r="D30" s="11">
        <v>-214172</v>
      </c>
    </row>
    <row r="31" spans="1:4" ht="12.75">
      <c r="A31" s="74">
        <v>16</v>
      </c>
      <c r="B31" s="10" t="s">
        <v>75</v>
      </c>
      <c r="C31" s="11">
        <f>C29+C30</f>
        <v>70756</v>
      </c>
      <c r="D31" s="11">
        <f>D29+D30</f>
        <v>54535</v>
      </c>
    </row>
    <row r="32" spans="1:4" ht="13.5" thickBot="1">
      <c r="A32" s="74">
        <v>17</v>
      </c>
      <c r="B32" s="97" t="s">
        <v>76</v>
      </c>
      <c r="C32" s="8">
        <v>-9320</v>
      </c>
      <c r="D32" s="8">
        <v>-6716</v>
      </c>
    </row>
    <row r="33" spans="1:4" ht="12.75">
      <c r="A33" s="74">
        <v>18</v>
      </c>
      <c r="B33" s="96" t="s">
        <v>77</v>
      </c>
      <c r="C33" s="8">
        <v>0</v>
      </c>
      <c r="D33" s="8"/>
    </row>
    <row r="34" spans="1:4" ht="13.5" thickBot="1">
      <c r="A34" s="74">
        <v>19</v>
      </c>
      <c r="B34" s="98" t="s">
        <v>78</v>
      </c>
      <c r="C34" s="81">
        <f>C31+C32+C33</f>
        <v>61436</v>
      </c>
      <c r="D34" s="81">
        <f>D31+D32</f>
        <v>47819</v>
      </c>
    </row>
    <row r="35" spans="1:4" ht="13.5" thickBot="1">
      <c r="A35" s="76">
        <v>20</v>
      </c>
      <c r="B35" s="97" t="s">
        <v>79</v>
      </c>
      <c r="C35" s="65">
        <f>C34/84049179*1000</f>
        <v>0.7309530055016956</v>
      </c>
      <c r="D35" s="82">
        <f>D34/32182352*1000</f>
        <v>1.4858764828624087</v>
      </c>
    </row>
    <row r="36" spans="1:4" ht="12.75">
      <c r="A36" s="84"/>
      <c r="B36" s="85"/>
      <c r="C36" s="86"/>
      <c r="D36" s="87"/>
    </row>
    <row r="37" spans="1:4" ht="12.75">
      <c r="A37" s="84"/>
      <c r="B37" s="85"/>
      <c r="C37" s="86"/>
      <c r="D37" s="87"/>
    </row>
    <row r="39" spans="2:4" ht="12.75">
      <c r="B39" t="s">
        <v>50</v>
      </c>
      <c r="D39" t="s">
        <v>51</v>
      </c>
    </row>
    <row r="41" spans="2:4" ht="12.75">
      <c r="B41" t="s">
        <v>80</v>
      </c>
      <c r="D41" t="s">
        <v>53</v>
      </c>
    </row>
    <row r="44" ht="12.75">
      <c r="B44" s="99" t="s">
        <v>81</v>
      </c>
    </row>
    <row r="46" ht="12.75">
      <c r="B46" s="64"/>
    </row>
  </sheetData>
  <sheetProtection/>
  <mergeCells count="4">
    <mergeCell ref="A15:A16"/>
    <mergeCell ref="B15:B1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Нуриддинов Азамат Нуриддинович</cp:lastModifiedBy>
  <cp:lastPrinted>2011-08-01T08:18:47Z</cp:lastPrinted>
  <dcterms:created xsi:type="dcterms:W3CDTF">2008-07-24T13:39:08Z</dcterms:created>
  <dcterms:modified xsi:type="dcterms:W3CDTF">2014-08-19T10:48:13Z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