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_narbekova\Desktop\нбкр\Фин отчет на сайт\Ежеквартальный\Фин отчет за декабрь\Фин отчет на англ\"/>
    </mc:Choice>
  </mc:AlternateContent>
  <bookViews>
    <workbookView xWindow="0" yWindow="0" windowWidth="24000" windowHeight="9735" tabRatio="449" activeTab="6"/>
  </bookViews>
  <sheets>
    <sheet name="BS" sheetId="3" r:id="rId1"/>
    <sheet name="PL" sheetId="6" r:id="rId2"/>
    <sheet name="CF" sheetId="12" r:id="rId3"/>
    <sheet name="CE" sheetId="13" r:id="rId4"/>
    <sheet name="Notes" sheetId="14" r:id="rId5"/>
    <sheet name="Notes 2" sheetId="15" r:id="rId6"/>
    <sheet name="Economic normatives" sheetId="18" r:id="rId7"/>
  </sheets>
  <definedNames>
    <definedName name="_xlnm.Print_Area" localSheetId="0">BS!$A$3:$D$50</definedName>
    <definedName name="_xlnm.Print_Area" localSheetId="1">PL!$A$3:$C$33</definedName>
  </definedNames>
  <calcPr calcId="152511"/>
</workbook>
</file>

<file path=xl/calcChain.xml><?xml version="1.0" encoding="utf-8"?>
<calcChain xmlns="http://schemas.openxmlformats.org/spreadsheetml/2006/main">
  <c r="D17" i="13" l="1"/>
  <c r="D16" i="13"/>
  <c r="D15" i="13"/>
  <c r="D14" i="13"/>
  <c r="C13" i="13"/>
  <c r="D12" i="13"/>
  <c r="D11" i="13"/>
  <c r="D10" i="13"/>
  <c r="D9" i="13"/>
  <c r="D8" i="13"/>
  <c r="B12" i="3"/>
  <c r="C12" i="3"/>
  <c r="D13" i="13" l="1"/>
  <c r="C18" i="13"/>
  <c r="D22" i="3"/>
  <c r="C22" i="3"/>
  <c r="B22" i="3"/>
  <c r="B18" i="13" l="1"/>
  <c r="D18" i="13" s="1"/>
  <c r="C17" i="12"/>
  <c r="C31" i="12" s="1"/>
  <c r="C33" i="12" s="1"/>
  <c r="C39" i="12"/>
  <c r="C44" i="12"/>
  <c r="B17" i="12"/>
  <c r="B31" i="12" s="1"/>
  <c r="B33" i="12" s="1"/>
  <c r="B39" i="12"/>
  <c r="B44" i="12"/>
  <c r="B10" i="6"/>
  <c r="B12" i="6" s="1"/>
  <c r="B19" i="6"/>
  <c r="C10" i="6"/>
  <c r="C12" i="6" s="1"/>
  <c r="B18" i="3"/>
  <c r="B13" i="3"/>
  <c r="D12" i="3"/>
  <c r="D13" i="3" s="1"/>
  <c r="D18" i="3"/>
  <c r="C13" i="3"/>
  <c r="C18" i="3"/>
  <c r="C19" i="6"/>
  <c r="B45" i="3"/>
  <c r="B39" i="3"/>
  <c r="C45" i="3"/>
  <c r="D45" i="3"/>
  <c r="D39" i="3"/>
  <c r="D47" i="3" s="1"/>
  <c r="C39" i="3"/>
  <c r="C23" i="6"/>
  <c r="C27" i="6" s="1"/>
  <c r="C30" i="6" s="1"/>
  <c r="C32" i="6" s="1"/>
  <c r="B23" i="6" l="1"/>
  <c r="B27" i="6" s="1"/>
  <c r="B30" i="6" s="1"/>
  <c r="B32" i="6" s="1"/>
  <c r="C47" i="3"/>
  <c r="B47" i="3"/>
  <c r="C23" i="3"/>
  <c r="C28" i="3" s="1"/>
  <c r="D23" i="3"/>
  <c r="D28" i="3" s="1"/>
  <c r="B23" i="3"/>
  <c r="B28" i="3" s="1"/>
  <c r="B46" i="12"/>
  <c r="B48" i="12" s="1"/>
  <c r="C46" i="12"/>
  <c r="C48" i="12" s="1"/>
</calcChain>
</file>

<file path=xl/sharedStrings.xml><?xml version="1.0" encoding="utf-8"?>
<sst xmlns="http://schemas.openxmlformats.org/spreadsheetml/2006/main" count="264" uniqueCount="204">
  <si>
    <t>The correspondent account in NBKR</t>
  </si>
  <si>
    <t>Investments held to maturity</t>
  </si>
  <si>
    <t>Deferred tax liabilities</t>
  </si>
  <si>
    <t>Share capital</t>
  </si>
  <si>
    <t>Retained earnings</t>
  </si>
  <si>
    <t>Net interest income</t>
  </si>
  <si>
    <t>Income tax expense</t>
  </si>
  <si>
    <t>Profit (loss) for the period</t>
  </si>
  <si>
    <t>earnings per share</t>
  </si>
  <si>
    <t>ASSETS</t>
  </si>
  <si>
    <t>Th.KGS</t>
  </si>
  <si>
    <t>LIABILITITES</t>
  </si>
  <si>
    <t>Other liabilities</t>
  </si>
  <si>
    <t>Financial liabilities at fair value through profit or loss</t>
  </si>
  <si>
    <t>Current income tax liability</t>
  </si>
  <si>
    <t>Customer accounts</t>
  </si>
  <si>
    <t>Other borrowed funds</t>
  </si>
  <si>
    <t>TOTAL ASSETS</t>
  </si>
  <si>
    <t>TOTAL LIABILITIES</t>
  </si>
  <si>
    <t>EQUITY</t>
  </si>
  <si>
    <t>TOTAL EQUITY</t>
  </si>
  <si>
    <t>TOTAL LIABILITIES AND EQUITY</t>
  </si>
  <si>
    <t>Other assets</t>
  </si>
  <si>
    <t>Proporty, equipment and intangible assets</t>
  </si>
  <si>
    <t>Financial assets at fair value through profit or loss</t>
  </si>
  <si>
    <t>Loans to customers</t>
  </si>
  <si>
    <t>Loans to other financial institutions</t>
  </si>
  <si>
    <t>"Nostro" Accounts in commercial banks</t>
  </si>
  <si>
    <t>Cash and cash equivalents</t>
  </si>
  <si>
    <t>Statement of profit or loss and other comprehensive income</t>
  </si>
  <si>
    <t>Interest income</t>
  </si>
  <si>
    <t>Interest expense</t>
  </si>
  <si>
    <t>Provision for impairment losses on interest bearing assets</t>
  </si>
  <si>
    <t>Net interes income before provision for impairment losses on interest bearing assets</t>
  </si>
  <si>
    <t>Fee and commission income</t>
  </si>
  <si>
    <t>Fee and commission expense</t>
  </si>
  <si>
    <t>Net not-interest income</t>
  </si>
  <si>
    <t>Operating income</t>
  </si>
  <si>
    <t>Operating expenses</t>
  </si>
  <si>
    <t>Provision for impairment losses on other transactions</t>
  </si>
  <si>
    <t>Profit (loss) before tax</t>
  </si>
  <si>
    <t>Operating profit</t>
  </si>
  <si>
    <t>Total comprehensive income</t>
  </si>
  <si>
    <t>Net gain (loss) on foreign exchange operations</t>
  </si>
  <si>
    <t>CASH FLOWS FROM OPERATING ACTIVITIES:</t>
  </si>
  <si>
    <t>Interest received</t>
  </si>
  <si>
    <t>Interest paid</t>
  </si>
  <si>
    <t>Fee and commission paid</t>
  </si>
  <si>
    <t>Net receipts from trading in foreign currencies</t>
  </si>
  <si>
    <t>Operating expenses paid</t>
  </si>
  <si>
    <t>Cash flows from operating activities before changes in net operating assets</t>
  </si>
  <si>
    <t>Income tax paid</t>
  </si>
  <si>
    <t>CASH FLOWS FROM INVESTING ACTIVITIES:</t>
  </si>
  <si>
    <t>Purchase of property and equipment</t>
  </si>
  <si>
    <t>Purchase of investments held-to-maturity</t>
  </si>
  <si>
    <t>Net cash outflow from investing activities</t>
  </si>
  <si>
    <t>Repayment of other borrowed funds</t>
  </si>
  <si>
    <t>Dividends paid</t>
  </si>
  <si>
    <t>Net change in cash and cash equivalents</t>
  </si>
  <si>
    <t>Total equity</t>
  </si>
  <si>
    <t>Issue of ordinary shares</t>
  </si>
  <si>
    <t>Dividends declared</t>
  </si>
  <si>
    <t>Cash and cash equivalents, beginning of the year</t>
  </si>
  <si>
    <t>Cash and cash equivalents, end of the year</t>
  </si>
  <si>
    <t>Net cash (outflow)/inflow from operating activities</t>
  </si>
  <si>
    <t>Net cash inflow/(outflow) from financing activities</t>
  </si>
  <si>
    <t>Effect of changes in foreign exchange rate fluctions on cash and cash equivalents</t>
  </si>
  <si>
    <t>Open Joint Stock Company "Commercial Bank KYRGYZSTAN"</t>
  </si>
  <si>
    <t>Statement of financial position</t>
  </si>
  <si>
    <t>Total loans</t>
  </si>
  <si>
    <t>________________________________</t>
  </si>
  <si>
    <t>Mr. N. ILEBAEV</t>
  </si>
  <si>
    <t>Ms. E. DJENBAEVA</t>
  </si>
  <si>
    <t xml:space="preserve">Chief Accountant </t>
  </si>
  <si>
    <t>Statement of Cash Flows</t>
  </si>
  <si>
    <t xml:space="preserve">Net cash (outflow)/inflow from operating activities before income tax </t>
  </si>
  <si>
    <t>CASH FLOWS FROM FINANCING ACTIVITIES:</t>
  </si>
  <si>
    <t xml:space="preserve">Statement of Changes in Equity </t>
  </si>
  <si>
    <t>Total comprehensive income fof the period</t>
  </si>
  <si>
    <t>Reinvestment of retained earnings to share capital and additional paid-in capital</t>
  </si>
  <si>
    <t>Full name of the bank: Open Joint Stock Company “Commercial Bank Kyrgyzstan”</t>
  </si>
  <si>
    <t>Abbreviated name: OJSC “Commercial bank Kyrgyzstan”</t>
  </si>
  <si>
    <t>Bank registration number: 3903-3301-OJSC</t>
  </si>
  <si>
    <t>Postal address: 720033, Kyrgyz Republic, Bishkek, Togolok Moldo Street 54A</t>
  </si>
  <si>
    <t>Notes to the financial statements</t>
  </si>
  <si>
    <t xml:space="preserve">Full name of the bank: “Commercial Bank Kyrgyzstan” Open Joint Stock Company </t>
  </si>
  <si>
    <t xml:space="preserve">Abbreviated name: “Commercial bank Kyrgyzstan” OJSC </t>
  </si>
  <si>
    <t>Annex 2</t>
  </si>
  <si>
    <t>to the Regulation</t>
  </si>
  <si>
    <t>on formation of financial</t>
  </si>
  <si>
    <t>LIST</t>
  </si>
  <si>
    <t>Postal address: 720033, Kyrgyz Republic, Bishkek, Togolok Moldo Street 54a</t>
  </si>
  <si>
    <t>Shareholders (participants) of the Bank, owning 5 or more percent (%) of shares</t>
  </si>
  <si>
    <t>Persons with indirect (via third parties) significant influence on the decisions taken by the governing bodies of the Bank</t>
  </si>
  <si>
    <t>Relationships between shareholders (participants) of the Bank and persons with indirect (via third parties) significant influence on the decisions taken by the governing bodies of the Bank</t>
  </si>
  <si>
    <t>1.</t>
  </si>
  <si>
    <t>-</t>
  </si>
  <si>
    <t xml:space="preserve">statements of the commercial banks </t>
  </si>
  <si>
    <t>of the Kyrgyz Republic</t>
  </si>
  <si>
    <t xml:space="preserve">Of the persons with significant (direct or indirect) influence on the decisions taken by the governing </t>
  </si>
  <si>
    <t>bodies of the Bank</t>
  </si>
  <si>
    <t>№ п/п</t>
  </si>
  <si>
    <t>фирменное наименование</t>
  </si>
  <si>
    <t>акции (доли) банка (процент голосов к общему количеству голосующих акций (долей) банка</t>
  </si>
  <si>
    <t>юридического лица с указанием</t>
  </si>
  <si>
    <t>юридического и фактического адресов/ФИО физического лица с указанием гражданства</t>
  </si>
  <si>
    <t xml:space="preserve">Full and abbreviated firm name of a legal entity specifying the legal and actual address/Full name of a natural person specifying nationality
</t>
  </si>
  <si>
    <t xml:space="preserve">Stocks (shares) of the Bank owned by shareholder (participant) (percentage of votes to the total number of voting stocks (shares) of the Bank
</t>
  </si>
  <si>
    <t>Additionally paid up capital</t>
  </si>
  <si>
    <t>INFORMATION</t>
  </si>
  <si>
    <t xml:space="preserve">on compliance with economic standards </t>
  </si>
  <si>
    <t>OJSC "Commercial Bank KYRGYZSTAN"</t>
  </si>
  <si>
    <t>Name of economic standards and the maintenance of additional stock of bank capital (indicator "capital buffer")</t>
  </si>
  <si>
    <t>Actual</t>
  </si>
  <si>
    <t>Limit</t>
  </si>
  <si>
    <t>not more than 20%</t>
  </si>
  <si>
    <t>Maximum single exposure risk  (К1.1)</t>
  </si>
  <si>
    <t>Maximum single exposure to one related party or group of related parties risk  (К1.2)</t>
  </si>
  <si>
    <t>Maximum interbank placements risk  (К1.3)</t>
  </si>
  <si>
    <t>Maximum interbank placements to one related bank or group of related banks (К1.4)</t>
  </si>
  <si>
    <t>Capital Adequacy ratio  (К2.1)</t>
  </si>
  <si>
    <t>Capital Tier 1Adequacy ratio  (К2.2)</t>
  </si>
  <si>
    <t>Leverage ratio (К2.3)</t>
  </si>
  <si>
    <t>Liquidity ratio(К3.1)</t>
  </si>
  <si>
    <t>Total number of days with violation of open long FX position (К4.2)</t>
  </si>
  <si>
    <t>Total number of days with violation of open short FX position (К4.3)</t>
  </si>
  <si>
    <t>Capital buffer</t>
  </si>
  <si>
    <t>not more than 15%</t>
  </si>
  <si>
    <t>not more than 30%</t>
  </si>
  <si>
    <t>not less than 12%</t>
  </si>
  <si>
    <t>not less than 6%</t>
  </si>
  <si>
    <t>not less than 8%</t>
  </si>
  <si>
    <t>not less than 45%</t>
  </si>
  <si>
    <t>not less than 18%</t>
  </si>
  <si>
    <t>As at 31 December 2018</t>
  </si>
  <si>
    <t>Total money market assets</t>
  </si>
  <si>
    <t>CEO</t>
  </si>
  <si>
    <t>Reverse REPO agreement transactions</t>
  </si>
  <si>
    <t>Dividends from investments to shares</t>
  </si>
  <si>
    <t>Other income received</t>
  </si>
  <si>
    <t>(Increase)/decrease in operating assets:</t>
  </si>
  <si>
    <t>Accounts of banks and other financial institutions</t>
  </si>
  <si>
    <t>Increase/(decrease) in operating liabilities:</t>
  </si>
  <si>
    <t>Accounts and deposits with banks and other financial 
institutions</t>
  </si>
  <si>
    <t>Receipt from other borrowed funds</t>
  </si>
  <si>
    <t>REPO agreement transactions</t>
  </si>
  <si>
    <t>Open Joint Stock Company "Commercial bank KYRGYZSTAN"</t>
  </si>
  <si>
    <t>Net "Nostro" Accounts in commercial banks</t>
  </si>
  <si>
    <t>Provision for impairment losses on "Nostro" Accounts in commercial banks</t>
  </si>
  <si>
    <t>Provision for impairment losses on Loans to other financial institutions</t>
  </si>
  <si>
    <t>Provision for impairment losses on Loans to customers</t>
  </si>
  <si>
    <t>Net loans to customers</t>
  </si>
  <si>
    <t>Net loans to other financial institutions</t>
  </si>
  <si>
    <t xml:space="preserve">Other income </t>
  </si>
  <si>
    <t>Receipt from the sale of property and equipment</t>
  </si>
  <si>
    <t>Receipt from repayment of investments held to maturity</t>
  </si>
  <si>
    <t>Reverse REPO operations</t>
  </si>
  <si>
    <t>Aya Babanova  citizen of Kyrgyz Republic</t>
  </si>
  <si>
    <t>Loan discount</t>
  </si>
  <si>
    <t>As at 30 September 2020</t>
  </si>
  <si>
    <t>December 2019</t>
  </si>
  <si>
    <t>Encumbered with collateral for REPO transactions</t>
  </si>
  <si>
    <t>Funds in financial institutions</t>
  </si>
  <si>
    <t>As at 31 December 2019</t>
  </si>
  <si>
    <t>Tier I capital adequacy ratio (K2.2)</t>
  </si>
  <si>
    <t>not less than 4.5%</t>
  </si>
  <si>
    <t>7. Changes in the list of owners of 5 and more percent of shares (stakes), as well as changes in the share of owners of 5 and more percent of shares (stakes) - no;</t>
  </si>
  <si>
    <t>8. Changes in the list of legal entities in which the Bank owns 20 or more percent of the authorized capital - no;</t>
  </si>
  <si>
    <t>9. Appearance in the register of a bank that owns more than 5 percent of its voting shares (stakes, shares) - no;</t>
  </si>
  <si>
    <t>10. One-off transactions of the Bank, the size of which or the value of property, for which 10 or more percent of the Bank's assets as of the date of the transaction, did not exist;</t>
  </si>
  <si>
    <t>11. There were no facts that resulted in a one-time increase or decrease in the value of the Bank's assets by more than 10 percent;</t>
  </si>
  <si>
    <t>12. There were no facts that resulted in a one-time increase in the Bank's net profit or net loss by more than 10 percent;</t>
  </si>
  <si>
    <t>13. There was no reorganization of the bank, its subsidiaries and dependent companies;</t>
  </si>
  <si>
    <t>14. Accrued and (or) paid (paid) income on securities - did not exist;</t>
  </si>
  <si>
    <t>16. There was no redemption of the bank's securities;</t>
  </si>
  <si>
    <t>17. There were no other events (facts) stipulated by the regulatory legal acts of the authorized state body for the regulation of the securities market;</t>
  </si>
  <si>
    <t>18. The list of persons who have significant (direct or indirect) influence on decisions made by the Bank's management bodies is specified in Appendix 2 to the financial statements;</t>
  </si>
  <si>
    <t>19. The list of persons who have a significant (direct or indirect) influence on decisions taken by the management bodies of the parent company of the banking group - the Bank does not have;</t>
  </si>
  <si>
    <t>20. Information about subsidiaries, their shareholders and persons having significant (direct or indirect) influence on decisions taken by the management bodies of subsidiaries of the banking group - the Bank does not;</t>
  </si>
  <si>
    <t>21. Information about affiliated companies, their shareholders and persons who have a significant (direct or indirect) influence on decisions taken by the management bodies of affiliated companies of the banking group - the Bank does not have;</t>
  </si>
  <si>
    <t>22. There is no information about the structure of the banking group.</t>
  </si>
  <si>
    <t>As at 31 December 2020</t>
  </si>
  <si>
    <t>December 2020</t>
  </si>
  <si>
    <t>December 2018</t>
  </si>
  <si>
    <t>* Allowance for impairment on loans granted to financial institutions in accordance with the requirements of the NBKR</t>
  </si>
  <si>
    <t>* Allowance for impairment losses on loans to customers in accordance with the requirements of the NBKR</t>
  </si>
  <si>
    <t>* Estimated reserves for guarantees in accordance with NBKR requirements</t>
  </si>
  <si>
    <t>Reference</t>
  </si>
  <si>
    <t>For the period ended 31 December 2020</t>
  </si>
  <si>
    <t>* Profit in accordance with the requirements of the NBKR</t>
  </si>
  <si>
    <t>* Earnings per share in accordance with the requirements of the NBKR</t>
  </si>
  <si>
    <t>31 December 2020</t>
  </si>
  <si>
    <t>31 December 2019</t>
  </si>
  <si>
    <t>For the period ended 31 Deсember 2020</t>
  </si>
  <si>
    <t>As at 01 January 2021</t>
  </si>
  <si>
    <t>as of January 1, 2021</t>
  </si>
  <si>
    <t>Material facts affecting financial and economic activities and subject to mandatory disclosure as of January 01, 2021.</t>
  </si>
  <si>
    <t>1. Information on all securities issued by the Bank during the reporting quarter. On November 26, 2020, the State Service for Regulation and Supervision of the Financial Market under the Government of the Kyrgyz Republic registered the twenty-second issue of 2,004,605 (Two million four thousand six hundred and five) shares in a private issue.</t>
  </si>
  <si>
    <t>2. The list of all major shareholders and shareholders, holders of a controlling block of shares and their shares in the number of shares by forms is indicated in Appendix 2 to the financial statements;</t>
  </si>
  <si>
    <t>3. There was no information on material facts affecting the financial and economic activities of the bank that took place in the reporting quarter</t>
  </si>
  <si>
    <t>4. Other events (facts) provided for by the regulatory legal acts of the authorized state body for regulation of the securities market - no</t>
  </si>
  <si>
    <t>5. There were no changes in the list of persons included in the bank's governing bodies (except for the general meeting of participants).</t>
  </si>
  <si>
    <t>6. Changes in the amount of the participation of persons belonging to the elected governments of the bank, the bank's capital, as well as its subsidiaries and affiliates - no;</t>
  </si>
  <si>
    <t>15. There were no decisions of general meetings of shareholders for the reporting quarter;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</si>
</sst>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_р_._-;\-* #,##0.00_р_._-;_-* &quot;-&quot;??_р_._-;_-@_-"/>
    <numFmt numFmtId="165" formatCode="_(* #,##0_);_(* \(#,##0\);_(* &quot;-&quot;_);_(@_)"/>
    <numFmt numFmtId="166" formatCode="_(* #,##0.00_);_(* \(#,##0.00\);_(* &quot;-&quot;??_);_(@_)"/>
    <numFmt numFmtId="167" formatCode="_(* #,##0_);_(* \(#,##0\);_(* &quot;-&quot;??_);_(@_)"/>
    <numFmt numFmtId="168" formatCode="_ * #,##0.00_ ;_ * \-#,##0.00_ ;_ * &quot;-&quot;??_ ;_ @_ "/>
    <numFmt numFmtId="169" formatCode="#,##0.000000"/>
    <numFmt numFmtId="170" formatCode="mmmm\ yyyy"/>
    <numFmt numFmtId="171" formatCode="0.0%"/>
    <numFmt numFmtId="172" formatCode="0.0000%"/>
    <numFmt numFmtId="173" formatCode="_(* #,##0.000000_);_(* \(#,##0.000000\);_(* &quot;-&quot;??_);_(@_)"/>
  </numFmts>
  <fonts count="55" x14ac:knownFonts="1">
    <font>
      <sz val="10"/>
      <name val="Arial"/>
    </font>
    <font>
      <sz val="11"/>
      <color theme="1"/>
      <name val="Calibri"/>
      <family val="2"/>
      <charset val="204"/>
      <scheme val="minor"/>
    </font>
    <font>
      <sz val="10"/>
      <name val="Arial"/>
      <family val="2"/>
      <charset val="204"/>
    </font>
    <font>
      <sz val="10"/>
      <name val="Times New Roman"/>
      <family val="1"/>
      <charset val="204"/>
    </font>
    <font>
      <sz val="10"/>
      <name val="Arial"/>
      <family val="2"/>
    </font>
    <font>
      <sz val="10"/>
      <name val="Arial Cyr"/>
      <charset val="204"/>
    </font>
    <font>
      <sz val="11"/>
      <color indexed="8"/>
      <name val="Calibri"/>
      <family val="2"/>
    </font>
    <font>
      <sz val="10"/>
      <color indexed="0"/>
      <name val="Helv"/>
    </font>
    <font>
      <b/>
      <sz val="10"/>
      <color indexed="8"/>
      <name val="Arial Narrow"/>
      <family val="2"/>
      <charset val="204"/>
    </font>
    <font>
      <sz val="10"/>
      <name val="Arial Narrow"/>
      <family val="2"/>
      <charset val="204"/>
    </font>
    <font>
      <sz val="12"/>
      <name val="Times New Roman"/>
      <family val="1"/>
      <charset val="204"/>
    </font>
    <font>
      <sz val="11"/>
      <name val="Arial Narrow"/>
      <family val="2"/>
      <charset val="204"/>
    </font>
    <font>
      <sz val="11"/>
      <name val="Arial"/>
      <family val="2"/>
      <charset val="204"/>
    </font>
    <font>
      <sz val="10"/>
      <color theme="1"/>
      <name val="Arial"/>
      <family val="2"/>
      <charset val="204"/>
    </font>
    <font>
      <b/>
      <sz val="10"/>
      <color theme="1"/>
      <name val="Arial"/>
      <family val="2"/>
      <charset val="204"/>
    </font>
    <font>
      <b/>
      <sz val="10"/>
      <color indexed="8"/>
      <name val="Arial"/>
      <family val="2"/>
      <charset val="204"/>
    </font>
    <font>
      <sz val="10"/>
      <color indexed="8"/>
      <name val="Arial"/>
      <family val="2"/>
      <charset val="204"/>
    </font>
    <font>
      <b/>
      <sz val="10"/>
      <name val="Arial"/>
      <family val="2"/>
      <charset val="204"/>
    </font>
    <font>
      <i/>
      <sz val="10"/>
      <name val="Arial"/>
      <family val="2"/>
      <charset val="204"/>
    </font>
    <font>
      <i/>
      <sz val="10"/>
      <color indexed="10"/>
      <name val="Arial"/>
      <family val="2"/>
      <charset val="204"/>
    </font>
    <font>
      <sz val="10"/>
      <color indexed="10"/>
      <name val="Arial"/>
      <family val="2"/>
      <charset val="204"/>
    </font>
    <font>
      <b/>
      <sz val="10"/>
      <name val="Times New Roman"/>
      <family val="1"/>
      <charset val="204"/>
    </font>
    <font>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8"/>
      <color theme="3"/>
      <name val="Cambria"/>
      <family val="2"/>
      <charset val="204"/>
      <scheme val="major"/>
    </font>
  </fonts>
  <fills count="4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9">
    <border>
      <left/>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44">
    <xf numFmtId="0" fontId="0" fillId="0" borderId="0"/>
    <xf numFmtId="168" fontId="3" fillId="0" borderId="0" applyFont="0" applyFill="0" applyBorder="0" applyAlignment="0" applyProtection="0"/>
    <xf numFmtId="164" fontId="5" fillId="0" borderId="0" applyFont="0" applyFill="0" applyBorder="0" applyAlignment="0" applyProtection="0"/>
    <xf numFmtId="0" fontId="2" fillId="0" borderId="0"/>
    <xf numFmtId="0" fontId="6" fillId="0" borderId="0"/>
    <xf numFmtId="0" fontId="7" fillId="0" borderId="0"/>
    <xf numFmtId="0" fontId="5" fillId="0" borderId="0"/>
    <xf numFmtId="0" fontId="2" fillId="0" borderId="0"/>
    <xf numFmtId="0" fontId="4" fillId="0" borderId="0"/>
    <xf numFmtId="0" fontId="2" fillId="0" borderId="0"/>
    <xf numFmtId="164" fontId="2" fillId="0" borderId="0" applyFont="0" applyFill="0" applyBorder="0" applyAlignment="0" applyProtection="0"/>
    <xf numFmtId="166" fontId="2" fillId="0" borderId="0" applyFont="0" applyFill="0" applyBorder="0" applyAlignment="0" applyProtection="0"/>
    <xf numFmtId="0" fontId="2" fillId="0" borderId="0"/>
    <xf numFmtId="0" fontId="5" fillId="0" borderId="0"/>
    <xf numFmtId="0" fontId="2" fillId="0" borderId="0"/>
    <xf numFmtId="0" fontId="5"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8" fillId="40" borderId="0" applyNumberFormat="0" applyBorder="0" applyAlignment="0" applyProtection="0"/>
    <xf numFmtId="0" fontId="37" fillId="11" borderId="0" applyNumberFormat="0" applyBorder="0" applyAlignment="0" applyProtection="0"/>
    <xf numFmtId="0" fontId="38" fillId="41" borderId="0" applyNumberFormat="0" applyBorder="0" applyAlignment="0" applyProtection="0"/>
    <xf numFmtId="0" fontId="37" fillId="15" borderId="0" applyNumberFormat="0" applyBorder="0" applyAlignment="0" applyProtection="0"/>
    <xf numFmtId="0" fontId="38" fillId="42" borderId="0" applyNumberFormat="0" applyBorder="0" applyAlignment="0" applyProtection="0"/>
    <xf numFmtId="0" fontId="37" fillId="19" borderId="0" applyNumberFormat="0" applyBorder="0" applyAlignment="0" applyProtection="0"/>
    <xf numFmtId="0" fontId="38" fillId="38" borderId="0" applyNumberFormat="0" applyBorder="0" applyAlignment="0" applyProtection="0"/>
    <xf numFmtId="0" fontId="37" fillId="23" borderId="0" applyNumberFormat="0" applyBorder="0" applyAlignment="0" applyProtection="0"/>
    <xf numFmtId="0" fontId="38" fillId="39" borderId="0" applyNumberFormat="0" applyBorder="0" applyAlignment="0" applyProtection="0"/>
    <xf numFmtId="0" fontId="37" fillId="27" borderId="0" applyNumberFormat="0" applyBorder="0" applyAlignment="0" applyProtection="0"/>
    <xf numFmtId="0" fontId="38" fillId="43" borderId="0" applyNumberFormat="0" applyBorder="0" applyAlignment="0" applyProtection="0"/>
    <xf numFmtId="0" fontId="37" fillId="31" borderId="0" applyNumberFormat="0" applyBorder="0" applyAlignment="0" applyProtection="0"/>
    <xf numFmtId="0" fontId="39" fillId="37" borderId="28" applyNumberFormat="0" applyAlignment="0" applyProtection="0"/>
    <xf numFmtId="0" fontId="29" fillId="7" borderId="22" applyNumberFormat="0" applyAlignment="0" applyProtection="0"/>
    <xf numFmtId="0" fontId="40" fillId="44" borderId="29" applyNumberFormat="0" applyAlignment="0" applyProtection="0"/>
    <xf numFmtId="0" fontId="30" fillId="8" borderId="23" applyNumberFormat="0" applyAlignment="0" applyProtection="0"/>
    <xf numFmtId="0" fontId="41" fillId="44" borderId="28" applyNumberFormat="0" applyAlignment="0" applyProtection="0"/>
    <xf numFmtId="0" fontId="31" fillId="8" borderId="22" applyNumberFormat="0" applyAlignment="0" applyProtection="0"/>
    <xf numFmtId="0" fontId="42" fillId="0" borderId="30" applyNumberFormat="0" applyFill="0" applyAlignment="0" applyProtection="0"/>
    <xf numFmtId="0" fontId="23" fillId="0" borderId="19" applyNumberFormat="0" applyFill="0" applyAlignment="0" applyProtection="0"/>
    <xf numFmtId="0" fontId="43" fillId="0" borderId="31" applyNumberFormat="0" applyFill="0" applyAlignment="0" applyProtection="0"/>
    <xf numFmtId="0" fontId="24" fillId="0" borderId="20" applyNumberFormat="0" applyFill="0" applyAlignment="0" applyProtection="0"/>
    <xf numFmtId="0" fontId="44" fillId="0" borderId="32" applyNumberFormat="0" applyFill="0" applyAlignment="0" applyProtection="0"/>
    <xf numFmtId="0" fontId="25" fillId="0" borderId="21" applyNumberFormat="0" applyFill="0" applyAlignment="0" applyProtection="0"/>
    <xf numFmtId="0" fontId="44" fillId="0" borderId="0" applyNumberFormat="0" applyFill="0" applyBorder="0" applyAlignment="0" applyProtection="0"/>
    <xf numFmtId="0" fontId="25" fillId="0" borderId="0" applyNumberFormat="0" applyFill="0" applyBorder="0" applyAlignment="0" applyProtection="0"/>
    <xf numFmtId="0" fontId="45" fillId="0" borderId="33" applyNumberFormat="0" applyFill="0" applyAlignment="0" applyProtection="0"/>
    <xf numFmtId="0" fontId="36" fillId="0" borderId="27" applyNumberFormat="0" applyFill="0" applyAlignment="0" applyProtection="0"/>
    <xf numFmtId="0" fontId="46" fillId="45" borderId="34" applyNumberFormat="0" applyAlignment="0" applyProtection="0"/>
    <xf numFmtId="0" fontId="33" fillId="9" borderId="25" applyNumberFormat="0" applyAlignment="0" applyProtection="0"/>
    <xf numFmtId="0" fontId="47" fillId="0" borderId="0" applyNumberFormat="0" applyFill="0" applyBorder="0" applyAlignment="0" applyProtection="0"/>
    <xf numFmtId="0" fontId="54" fillId="0" borderId="0" applyNumberFormat="0" applyFill="0" applyBorder="0" applyAlignment="0" applyProtection="0"/>
    <xf numFmtId="0" fontId="22" fillId="0" borderId="0" applyNumberFormat="0" applyFill="0" applyBorder="0" applyAlignment="0" applyProtection="0"/>
    <xf numFmtId="0" fontId="48" fillId="46" borderId="0" applyNumberFormat="0" applyBorder="0" applyAlignment="0" applyProtection="0"/>
    <xf numFmtId="0" fontId="28" fillId="6" borderId="0" applyNumberFormat="0" applyBorder="0" applyAlignment="0" applyProtection="0"/>
    <xf numFmtId="0" fontId="5" fillId="0" borderId="0"/>
    <xf numFmtId="0" fontId="49" fillId="35" borderId="0" applyNumberFormat="0" applyBorder="0" applyAlignment="0" applyProtection="0"/>
    <xf numFmtId="0" fontId="27" fillId="5" borderId="0" applyNumberFormat="0" applyBorder="0" applyAlignment="0" applyProtection="0"/>
    <xf numFmtId="0" fontId="50" fillId="0" borderId="0" applyNumberFormat="0" applyFill="0" applyBorder="0" applyAlignment="0" applyProtection="0"/>
    <xf numFmtId="0" fontId="35" fillId="0" borderId="0" applyNumberFormat="0" applyFill="0" applyBorder="0" applyAlignment="0" applyProtection="0"/>
    <xf numFmtId="0" fontId="5" fillId="47" borderId="35" applyNumberFormat="0" applyFont="0" applyAlignment="0" applyProtection="0"/>
    <xf numFmtId="0" fontId="1" fillId="10" borderId="26" applyNumberFormat="0" applyFont="0" applyAlignment="0" applyProtection="0"/>
    <xf numFmtId="0" fontId="51" fillId="0" borderId="36" applyNumberFormat="0" applyFill="0" applyAlignment="0" applyProtection="0"/>
    <xf numFmtId="0" fontId="32" fillId="0" borderId="24" applyNumberFormat="0" applyFill="0" applyAlignment="0" applyProtection="0"/>
    <xf numFmtId="0" fontId="52" fillId="0" borderId="0" applyNumberFormat="0" applyFill="0" applyBorder="0" applyAlignment="0" applyProtection="0"/>
    <xf numFmtId="0" fontId="34" fillId="0" borderId="0" applyNumberFormat="0" applyFill="0" applyBorder="0" applyAlignment="0" applyProtection="0"/>
    <xf numFmtId="0" fontId="53" fillId="36" borderId="0" applyNumberFormat="0" applyBorder="0" applyAlignment="0" applyProtection="0"/>
    <xf numFmtId="0" fontId="26" fillId="4" borderId="0" applyNumberFormat="0" applyBorder="0" applyAlignment="0" applyProtection="0"/>
  </cellStyleXfs>
  <cellXfs count="183">
    <xf numFmtId="0" fontId="0" fillId="0" borderId="0" xfId="0"/>
    <xf numFmtId="0" fontId="8" fillId="0" borderId="0" xfId="0" applyFont="1" applyFill="1" applyAlignment="1"/>
    <xf numFmtId="0" fontId="9" fillId="0" borderId="0" xfId="0" applyFont="1"/>
    <xf numFmtId="0" fontId="10" fillId="0" borderId="0" xfId="0" applyFont="1" applyAlignment="1">
      <alignment horizontal="justify" vertical="center"/>
    </xf>
    <xf numFmtId="0" fontId="11" fillId="0" borderId="0" xfId="0" applyFont="1"/>
    <xf numFmtId="0" fontId="11" fillId="0" borderId="0" xfId="0" applyFont="1" applyAlignment="1">
      <alignment horizontal="left"/>
    </xf>
    <xf numFmtId="0" fontId="11" fillId="0" borderId="0" xfId="0" applyFont="1" applyAlignment="1">
      <alignment vertical="center"/>
    </xf>
    <xf numFmtId="0" fontId="11" fillId="0" borderId="7" xfId="0" applyFont="1" applyBorder="1" applyAlignment="1">
      <alignment horizontal="center" vertical="center" wrapText="1"/>
    </xf>
    <xf numFmtId="0" fontId="11" fillId="0" borderId="0" xfId="0" applyFont="1" applyAlignment="1">
      <alignment horizontal="center" vertical="center"/>
    </xf>
    <xf numFmtId="172" fontId="11" fillId="0" borderId="7" xfId="0" applyNumberFormat="1" applyFont="1" applyBorder="1" applyAlignment="1">
      <alignment horizontal="center" vertical="center" wrapText="1"/>
    </xf>
    <xf numFmtId="3" fontId="2" fillId="0" borderId="7" xfId="13" applyNumberFormat="1" applyFont="1" applyBorder="1"/>
    <xf numFmtId="167" fontId="2" fillId="0" borderId="7" xfId="12" applyNumberFormat="1" applyFont="1" applyFill="1" applyBorder="1" applyAlignment="1"/>
    <xf numFmtId="167" fontId="2" fillId="0" borderId="8" xfId="12" applyNumberFormat="1" applyFont="1" applyFill="1" applyBorder="1" applyAlignment="1"/>
    <xf numFmtId="167" fontId="2" fillId="2" borderId="7" xfId="12" applyNumberFormat="1" applyFont="1" applyFill="1" applyBorder="1" applyAlignment="1"/>
    <xf numFmtId="167" fontId="2" fillId="0" borderId="12" xfId="12" applyNumberFormat="1" applyFont="1" applyFill="1" applyBorder="1" applyAlignment="1"/>
    <xf numFmtId="167" fontId="2" fillId="0" borderId="7" xfId="8" applyNumberFormat="1" applyFont="1" applyFill="1" applyBorder="1" applyAlignment="1">
      <alignment horizontal="right"/>
    </xf>
    <xf numFmtId="3" fontId="2" fillId="0" borderId="7" xfId="8" applyNumberFormat="1" applyFont="1" applyFill="1" applyBorder="1" applyAlignment="1">
      <alignment horizontal="right"/>
    </xf>
    <xf numFmtId="3" fontId="13" fillId="2" borderId="0" xfId="1" applyNumberFormat="1" applyFont="1" applyFill="1" applyAlignment="1">
      <alignment horizontal="right"/>
    </xf>
    <xf numFmtId="167" fontId="13" fillId="2" borderId="0" xfId="8" applyNumberFormat="1" applyFont="1" applyFill="1" applyAlignment="1">
      <alignment horizontal="right"/>
    </xf>
    <xf numFmtId="0" fontId="15" fillId="0" borderId="0" xfId="0" applyFont="1" applyFill="1" applyAlignment="1"/>
    <xf numFmtId="0" fontId="16" fillId="0" borderId="0" xfId="0" applyFont="1" applyFill="1"/>
    <xf numFmtId="0" fontId="17" fillId="0" borderId="0" xfId="7" applyFont="1" applyFill="1" applyBorder="1" applyAlignment="1">
      <alignment horizontal="left"/>
    </xf>
    <xf numFmtId="49" fontId="17" fillId="0" borderId="0" xfId="7" applyNumberFormat="1" applyFont="1" applyFill="1" applyBorder="1" applyAlignment="1">
      <alignment horizontal="center" vertical="center"/>
    </xf>
    <xf numFmtId="0" fontId="2" fillId="0" borderId="0" xfId="7" applyFont="1" applyFill="1" applyBorder="1" applyAlignment="1"/>
    <xf numFmtId="14" fontId="17" fillId="0" borderId="0" xfId="7" applyNumberFormat="1" applyFont="1" applyFill="1" applyBorder="1" applyAlignment="1">
      <alignment horizontal="center" wrapText="1"/>
    </xf>
    <xf numFmtId="0" fontId="16" fillId="0" borderId="0" xfId="0" applyFont="1" applyFill="1" applyAlignment="1">
      <alignment wrapText="1"/>
    </xf>
    <xf numFmtId="0" fontId="17" fillId="0" borderId="0" xfId="7" applyFont="1" applyBorder="1" applyAlignment="1">
      <alignment horizontal="left"/>
    </xf>
    <xf numFmtId="14" fontId="17" fillId="0" borderId="1" xfId="7" applyNumberFormat="1" applyFont="1" applyFill="1" applyBorder="1" applyAlignment="1">
      <alignment horizontal="center"/>
    </xf>
    <xf numFmtId="14" fontId="17" fillId="0" borderId="0" xfId="7" applyNumberFormat="1" applyFont="1" applyFill="1" applyBorder="1" applyAlignment="1">
      <alignment horizontal="center"/>
    </xf>
    <xf numFmtId="0" fontId="2" fillId="0" borderId="0" xfId="7" applyFont="1" applyFill="1" applyBorder="1" applyAlignment="1">
      <alignment horizontal="left"/>
    </xf>
    <xf numFmtId="0" fontId="2" fillId="0" borderId="0" xfId="0" applyFont="1" applyBorder="1" applyAlignment="1">
      <alignment horizontal="left" vertical="top"/>
    </xf>
    <xf numFmtId="0" fontId="18" fillId="0" borderId="0" xfId="0" applyFont="1" applyFill="1" applyBorder="1" applyAlignment="1">
      <alignment horizontal="left" vertical="top" wrapText="1"/>
    </xf>
    <xf numFmtId="0" fontId="17" fillId="0" borderId="0" xfId="7" applyFont="1" applyFill="1" applyBorder="1" applyAlignment="1">
      <alignment horizontal="left" wrapText="1"/>
    </xf>
    <xf numFmtId="3" fontId="14" fillId="0" borderId="0" xfId="8" applyNumberFormat="1" applyFont="1" applyFill="1" applyAlignment="1">
      <alignment horizontal="right"/>
    </xf>
    <xf numFmtId="0" fontId="15" fillId="0" borderId="0" xfId="0" applyFont="1" applyFill="1"/>
    <xf numFmtId="0" fontId="2" fillId="0" borderId="0" xfId="7" applyFont="1" applyFill="1" applyBorder="1" applyAlignment="1">
      <alignment horizontal="left" wrapText="1"/>
    </xf>
    <xf numFmtId="0" fontId="18" fillId="0" borderId="0" xfId="7" applyFont="1" applyFill="1" applyBorder="1" applyAlignment="1">
      <alignment horizontal="left" wrapText="1"/>
    </xf>
    <xf numFmtId="0" fontId="18" fillId="0" borderId="0" xfId="7" applyFont="1" applyFill="1" applyBorder="1" applyAlignment="1">
      <alignment horizontal="left"/>
    </xf>
    <xf numFmtId="3" fontId="14" fillId="0" borderId="0" xfId="1" applyNumberFormat="1" applyFont="1" applyFill="1" applyAlignment="1">
      <alignment horizontal="right"/>
    </xf>
    <xf numFmtId="0" fontId="17" fillId="0" borderId="0" xfId="7" applyFont="1" applyFill="1" applyBorder="1" applyAlignment="1">
      <alignment horizontal="left" vertical="center"/>
    </xf>
    <xf numFmtId="0" fontId="2" fillId="0" borderId="0" xfId="7" quotePrefix="1" applyFont="1" applyFill="1" applyBorder="1" applyAlignment="1">
      <alignment horizontal="left"/>
    </xf>
    <xf numFmtId="0" fontId="2" fillId="0" borderId="0" xfId="7" applyFont="1" applyBorder="1" applyAlignment="1">
      <alignment horizontal="left"/>
    </xf>
    <xf numFmtId="0" fontId="17" fillId="0" borderId="0" xfId="0" applyFont="1" applyBorder="1" applyAlignment="1">
      <alignment horizontal="left" vertical="top"/>
    </xf>
    <xf numFmtId="3" fontId="14" fillId="0" borderId="3" xfId="2" applyNumberFormat="1" applyFont="1" applyFill="1" applyBorder="1" applyAlignment="1"/>
    <xf numFmtId="167" fontId="14" fillId="0" borderId="0" xfId="2" applyNumberFormat="1" applyFont="1" applyFill="1" applyBorder="1" applyAlignment="1"/>
    <xf numFmtId="165" fontId="13" fillId="0" borderId="0" xfId="2" applyNumberFormat="1" applyFont="1" applyFill="1" applyBorder="1" applyAlignment="1">
      <alignment horizontal="left"/>
    </xf>
    <xf numFmtId="0" fontId="2" fillId="0" borderId="0" xfId="6" applyFont="1" applyBorder="1" applyAlignment="1"/>
    <xf numFmtId="3" fontId="14" fillId="0" borderId="2" xfId="2" applyNumberFormat="1" applyFont="1" applyFill="1" applyBorder="1" applyAlignment="1"/>
    <xf numFmtId="165" fontId="2" fillId="0" borderId="0" xfId="2" applyNumberFormat="1" applyFont="1" applyFill="1" applyBorder="1" applyAlignment="1">
      <alignment horizontal="left"/>
    </xf>
    <xf numFmtId="0" fontId="2" fillId="0" borderId="0" xfId="0" applyFont="1"/>
    <xf numFmtId="3" fontId="17" fillId="0" borderId="0" xfId="2" applyNumberFormat="1" applyFont="1" applyFill="1" applyBorder="1" applyAlignment="1"/>
    <xf numFmtId="167" fontId="17" fillId="0" borderId="0" xfId="2" applyNumberFormat="1" applyFont="1" applyFill="1" applyBorder="1" applyAlignment="1"/>
    <xf numFmtId="0" fontId="17" fillId="0" borderId="0" xfId="6" applyFont="1" applyBorder="1" applyAlignment="1"/>
    <xf numFmtId="3" fontId="17" fillId="0" borderId="3" xfId="2" applyNumberFormat="1" applyFont="1" applyFill="1" applyBorder="1" applyAlignment="1"/>
    <xf numFmtId="0" fontId="19" fillId="0" borderId="0" xfId="0" applyFont="1" applyFill="1" applyAlignment="1"/>
    <xf numFmtId="167" fontId="20" fillId="0" borderId="0" xfId="2" applyNumberFormat="1" applyFont="1" applyFill="1" applyBorder="1" applyAlignment="1">
      <alignment horizontal="left"/>
    </xf>
    <xf numFmtId="0" fontId="16" fillId="0" borderId="0" xfId="0" applyFont="1" applyFill="1" applyAlignment="1"/>
    <xf numFmtId="167" fontId="16" fillId="0" borderId="0" xfId="0" applyNumberFormat="1" applyFont="1" applyFill="1"/>
    <xf numFmtId="0" fontId="16" fillId="0" borderId="0" xfId="9" applyFont="1" applyFill="1"/>
    <xf numFmtId="0" fontId="2" fillId="0" borderId="0" xfId="9" applyFont="1" applyFill="1" applyAlignment="1">
      <alignment horizontal="center"/>
    </xf>
    <xf numFmtId="0" fontId="15" fillId="0" borderId="0" xfId="9" applyFont="1" applyFill="1" applyBorder="1" applyAlignment="1">
      <alignment horizontal="center" wrapText="1"/>
    </xf>
    <xf numFmtId="0" fontId="15" fillId="0" borderId="0" xfId="9" applyFont="1" applyFill="1" applyBorder="1" applyAlignment="1">
      <alignment horizontal="center"/>
    </xf>
    <xf numFmtId="14" fontId="2" fillId="0" borderId="0" xfId="7" applyNumberFormat="1" applyFont="1" applyFill="1" applyBorder="1" applyAlignment="1">
      <alignment horizontal="center" wrapText="1"/>
    </xf>
    <xf numFmtId="14" fontId="2" fillId="0" borderId="1" xfId="7" applyNumberFormat="1" applyFont="1" applyFill="1" applyBorder="1" applyAlignment="1">
      <alignment horizontal="center"/>
    </xf>
    <xf numFmtId="0" fontId="2" fillId="0" borderId="0" xfId="0" applyFont="1" applyBorder="1" applyAlignment="1"/>
    <xf numFmtId="167" fontId="2" fillId="2" borderId="0" xfId="8" applyNumberFormat="1" applyFont="1" applyFill="1" applyAlignment="1">
      <alignment horizontal="right"/>
    </xf>
    <xf numFmtId="167" fontId="14" fillId="2" borderId="0" xfId="8" applyNumberFormat="1" applyFont="1" applyFill="1" applyAlignment="1">
      <alignment vertical="center"/>
    </xf>
    <xf numFmtId="167" fontId="14" fillId="0" borderId="0" xfId="8" applyNumberFormat="1" applyFont="1" applyFill="1" applyAlignment="1">
      <alignment vertical="center"/>
    </xf>
    <xf numFmtId="0" fontId="17" fillId="0" borderId="0" xfId="6" applyFont="1" applyFill="1" applyBorder="1" applyAlignment="1"/>
    <xf numFmtId="167" fontId="17" fillId="0" borderId="2" xfId="11" applyNumberFormat="1" applyFont="1" applyFill="1" applyBorder="1" applyAlignment="1">
      <alignment vertical="center"/>
    </xf>
    <xf numFmtId="0" fontId="2" fillId="0" borderId="0" xfId="8" applyFont="1" applyFill="1" applyBorder="1" applyAlignment="1"/>
    <xf numFmtId="0" fontId="2" fillId="0" borderId="0" xfId="7" applyFont="1" applyFill="1" applyBorder="1" applyAlignment="1">
      <alignment vertical="center"/>
    </xf>
    <xf numFmtId="167" fontId="16" fillId="0" borderId="0" xfId="9" applyNumberFormat="1" applyFont="1" applyFill="1"/>
    <xf numFmtId="167" fontId="2" fillId="2" borderId="0" xfId="8" applyNumberFormat="1" applyFont="1" applyFill="1" applyAlignment="1">
      <alignment horizontal="right" vertical="center"/>
    </xf>
    <xf numFmtId="167" fontId="14" fillId="0" borderId="0" xfId="11" applyNumberFormat="1" applyFont="1" applyFill="1" applyBorder="1" applyAlignment="1">
      <alignment vertical="center"/>
    </xf>
    <xf numFmtId="0" fontId="13" fillId="0" borderId="0" xfId="7" applyFont="1" applyFill="1" applyBorder="1" applyAlignment="1">
      <alignment vertical="center"/>
    </xf>
    <xf numFmtId="167" fontId="2" fillId="0" borderId="0" xfId="8" applyNumberFormat="1" applyFont="1" applyFill="1" applyAlignment="1">
      <alignment vertical="center"/>
    </xf>
    <xf numFmtId="0" fontId="17" fillId="0" borderId="0" xfId="6" applyFont="1" applyAlignment="1"/>
    <xf numFmtId="167" fontId="14" fillId="0" borderId="3" xfId="8" applyNumberFormat="1" applyFont="1" applyFill="1" applyBorder="1" applyAlignment="1">
      <alignment vertical="center"/>
    </xf>
    <xf numFmtId="0" fontId="17" fillId="0" borderId="0" xfId="9" applyFont="1" applyFill="1" applyAlignment="1"/>
    <xf numFmtId="167" fontId="13" fillId="0" borderId="0" xfId="8" applyNumberFormat="1" applyFont="1" applyFill="1" applyBorder="1" applyAlignment="1">
      <alignment vertical="center"/>
    </xf>
    <xf numFmtId="0" fontId="2" fillId="0" borderId="0" xfId="9" applyFont="1" applyFill="1" applyAlignment="1"/>
    <xf numFmtId="167" fontId="13" fillId="0" borderId="0" xfId="8" applyNumberFormat="1" applyFont="1" applyFill="1" applyAlignment="1">
      <alignment vertical="center"/>
    </xf>
    <xf numFmtId="167" fontId="13" fillId="0" borderId="0" xfId="8" applyNumberFormat="1" applyFont="1" applyFill="1" applyAlignment="1">
      <alignment vertical="center" wrapText="1"/>
    </xf>
    <xf numFmtId="167" fontId="17" fillId="0" borderId="3" xfId="11" applyNumberFormat="1" applyFont="1" applyFill="1" applyBorder="1" applyAlignment="1">
      <alignment vertical="center"/>
    </xf>
    <xf numFmtId="0" fontId="17" fillId="0" borderId="0" xfId="6" applyFont="1" applyFill="1" applyAlignment="1"/>
    <xf numFmtId="167" fontId="2" fillId="0" borderId="0" xfId="11" applyNumberFormat="1" applyFont="1" applyFill="1" applyBorder="1" applyAlignment="1">
      <alignment vertical="center"/>
    </xf>
    <xf numFmtId="0" fontId="2" fillId="0" borderId="0" xfId="7" applyFont="1" applyBorder="1" applyAlignment="1"/>
    <xf numFmtId="167" fontId="2" fillId="2" borderId="0" xfId="11" applyNumberFormat="1" applyFont="1" applyFill="1" applyBorder="1" applyAlignment="1"/>
    <xf numFmtId="167" fontId="15" fillId="0" borderId="3" xfId="9" applyNumberFormat="1" applyFont="1" applyFill="1" applyBorder="1" applyAlignment="1">
      <alignment vertical="center"/>
    </xf>
    <xf numFmtId="0" fontId="15" fillId="0" borderId="0" xfId="9" applyFont="1" applyFill="1" applyAlignment="1"/>
    <xf numFmtId="167" fontId="16" fillId="0" borderId="0" xfId="9" applyNumberFormat="1" applyFont="1" applyFill="1" applyBorder="1" applyAlignment="1">
      <alignment vertical="center"/>
    </xf>
    <xf numFmtId="0" fontId="15" fillId="0" borderId="0" xfId="0" applyFont="1" applyAlignment="1"/>
    <xf numFmtId="0" fontId="17" fillId="0" borderId="0" xfId="0" applyFont="1" applyBorder="1" applyAlignment="1"/>
    <xf numFmtId="0" fontId="16" fillId="0" borderId="0" xfId="9" applyFont="1" applyFill="1" applyAlignment="1"/>
    <xf numFmtId="0" fontId="2" fillId="0" borderId="0" xfId="9" applyFont="1"/>
    <xf numFmtId="0" fontId="17" fillId="0" borderId="0" xfId="9" applyFont="1" applyAlignment="1">
      <alignment horizontal="left"/>
    </xf>
    <xf numFmtId="0" fontId="2" fillId="0" borderId="0" xfId="9" applyFont="1" applyBorder="1"/>
    <xf numFmtId="167" fontId="2" fillId="0" borderId="7" xfId="12" applyNumberFormat="1" applyFont="1" applyFill="1" applyBorder="1" applyAlignment="1">
      <alignment horizontal="right"/>
    </xf>
    <xf numFmtId="167" fontId="17" fillId="0" borderId="7" xfId="12" applyNumberFormat="1" applyFont="1" applyFill="1" applyBorder="1" applyAlignment="1"/>
    <xf numFmtId="167" fontId="2" fillId="0" borderId="7" xfId="3" applyNumberFormat="1" applyFont="1" applyFill="1" applyBorder="1" applyAlignment="1">
      <alignment horizontal="right"/>
    </xf>
    <xf numFmtId="167" fontId="17" fillId="2" borderId="7" xfId="12" applyNumberFormat="1" applyFont="1" applyFill="1" applyBorder="1" applyAlignment="1"/>
    <xf numFmtId="0" fontId="2" fillId="0" borderId="7" xfId="3" applyFont="1" applyFill="1" applyBorder="1" applyAlignment="1">
      <alignment vertical="center"/>
    </xf>
    <xf numFmtId="0" fontId="17" fillId="0" borderId="7" xfId="0" applyFont="1" applyFill="1" applyBorder="1" applyAlignment="1">
      <alignment horizontal="center" vertical="center" wrapText="1"/>
    </xf>
    <xf numFmtId="170" fontId="17" fillId="0" borderId="7" xfId="9" applyNumberFormat="1" applyFont="1" applyFill="1" applyBorder="1" applyAlignment="1">
      <alignment horizontal="center" vertical="center" wrapText="1"/>
    </xf>
    <xf numFmtId="0" fontId="17" fillId="0" borderId="7" xfId="3" applyFont="1" applyFill="1" applyBorder="1" applyAlignment="1">
      <alignment vertical="center"/>
    </xf>
    <xf numFmtId="0" fontId="2" fillId="0" borderId="7" xfId="0" applyFont="1" applyFill="1" applyBorder="1"/>
    <xf numFmtId="0" fontId="2" fillId="0" borderId="7" xfId="3" applyFont="1" applyFill="1" applyBorder="1" applyAlignment="1">
      <alignment horizontal="left" vertical="center"/>
    </xf>
    <xf numFmtId="0" fontId="2" fillId="0" borderId="7" xfId="3" applyFont="1" applyFill="1" applyBorder="1" applyAlignment="1">
      <alignment horizontal="left" vertical="center" wrapText="1"/>
    </xf>
    <xf numFmtId="0" fontId="17" fillId="0" borderId="7" xfId="3" applyFont="1" applyFill="1" applyBorder="1" applyAlignment="1">
      <alignment horizontal="left" vertical="center"/>
    </xf>
    <xf numFmtId="0" fontId="2" fillId="0" borderId="7" xfId="7" applyFont="1" applyFill="1" applyBorder="1" applyAlignment="1">
      <alignment horizontal="left" vertical="center" wrapText="1"/>
    </xf>
    <xf numFmtId="2" fontId="2" fillId="0" borderId="7" xfId="3" applyNumberFormat="1" applyFont="1" applyFill="1" applyBorder="1" applyAlignment="1">
      <alignment horizontal="left" vertical="center" wrapText="1"/>
    </xf>
    <xf numFmtId="167" fontId="2" fillId="2" borderId="7" xfId="12" applyNumberFormat="1" applyFont="1" applyFill="1" applyBorder="1" applyAlignment="1">
      <alignment horizontal="right"/>
    </xf>
    <xf numFmtId="0" fontId="2" fillId="0" borderId="7" xfId="3" applyFont="1" applyFill="1" applyBorder="1" applyAlignment="1">
      <alignment vertical="center" wrapText="1"/>
    </xf>
    <xf numFmtId="169" fontId="2" fillId="0" borderId="0" xfId="11" applyNumberFormat="1" applyFont="1" applyFill="1" applyBorder="1" applyAlignment="1"/>
    <xf numFmtId="0" fontId="2" fillId="0" borderId="0" xfId="0" applyFont="1" applyBorder="1"/>
    <xf numFmtId="167" fontId="2" fillId="0" borderId="0" xfId="12" applyNumberFormat="1" applyFont="1" applyFill="1" applyBorder="1" applyAlignment="1"/>
    <xf numFmtId="167" fontId="2" fillId="2" borderId="12" xfId="12" applyNumberFormat="1" applyFont="1" applyFill="1" applyBorder="1" applyAlignment="1"/>
    <xf numFmtId="167" fontId="2" fillId="2" borderId="12" xfId="12" applyNumberFormat="1" applyFont="1" applyFill="1" applyBorder="1" applyAlignment="1">
      <alignment horizontal="right"/>
    </xf>
    <xf numFmtId="3" fontId="17" fillId="0" borderId="7" xfId="13" applyNumberFormat="1" applyFont="1" applyBorder="1"/>
    <xf numFmtId="0" fontId="2" fillId="0" borderId="0" xfId="13" applyFont="1" applyAlignment="1">
      <alignment horizontal="left" vertical="center"/>
    </xf>
    <xf numFmtId="0" fontId="17" fillId="0" borderId="0" xfId="0" applyFont="1" applyAlignment="1">
      <alignment horizontal="left" vertical="center"/>
    </xf>
    <xf numFmtId="0" fontId="17" fillId="0" borderId="0" xfId="13" applyFont="1" applyAlignment="1">
      <alignment horizontal="left" vertical="center"/>
    </xf>
    <xf numFmtId="0" fontId="17" fillId="0" borderId="0" xfId="13" applyFont="1" applyBorder="1" applyAlignment="1">
      <alignment horizontal="left" vertical="center"/>
    </xf>
    <xf numFmtId="0" fontId="2" fillId="0" borderId="4" xfId="13" applyFont="1" applyBorder="1" applyAlignment="1">
      <alignment horizontal="center" vertical="center"/>
    </xf>
    <xf numFmtId="0" fontId="2" fillId="0" borderId="0" xfId="13" applyFont="1" applyBorder="1" applyAlignment="1">
      <alignment horizontal="center" vertical="center"/>
    </xf>
    <xf numFmtId="0" fontId="17" fillId="0" borderId="0" xfId="0" applyFont="1" applyBorder="1" applyAlignment="1">
      <alignment horizontal="left" vertical="center"/>
    </xf>
    <xf numFmtId="0" fontId="2" fillId="0" borderId="0" xfId="13" applyFont="1" applyBorder="1" applyAlignment="1">
      <alignment horizontal="left" vertical="center"/>
    </xf>
    <xf numFmtId="0" fontId="2" fillId="0" borderId="0" xfId="13" quotePrefix="1" applyFont="1" applyBorder="1" applyAlignment="1">
      <alignment horizontal="left" vertical="center" wrapText="1"/>
    </xf>
    <xf numFmtId="0" fontId="2" fillId="0" borderId="4" xfId="13" quotePrefix="1" applyFont="1" applyBorder="1" applyAlignment="1">
      <alignment horizontal="left" vertical="center" wrapText="1"/>
    </xf>
    <xf numFmtId="0" fontId="17" fillId="0" borderId="5" xfId="0" applyFont="1" applyBorder="1" applyAlignment="1">
      <alignment horizontal="left" vertical="center"/>
    </xf>
    <xf numFmtId="3" fontId="17" fillId="0" borderId="7" xfId="0" applyNumberFormat="1" applyFont="1" applyBorder="1"/>
    <xf numFmtId="167" fontId="17" fillId="0" borderId="9" xfId="8" applyNumberFormat="1" applyFont="1" applyFill="1" applyBorder="1" applyAlignment="1">
      <alignment horizontal="right" vertical="center"/>
    </xf>
    <xf numFmtId="167" fontId="17" fillId="0" borderId="7" xfId="8" applyNumberFormat="1" applyFont="1" applyFill="1" applyBorder="1" applyAlignment="1">
      <alignment horizontal="right" vertical="center"/>
    </xf>
    <xf numFmtId="0" fontId="2" fillId="0" borderId="6" xfId="0" applyFont="1" applyBorder="1"/>
    <xf numFmtId="0" fontId="3" fillId="3" borderId="0" xfId="0" applyFont="1" applyFill="1" applyAlignment="1" applyProtection="1">
      <alignment vertical="center"/>
    </xf>
    <xf numFmtId="0" fontId="3" fillId="3" borderId="0" xfId="0" applyFont="1" applyFill="1" applyAlignment="1" applyProtection="1">
      <alignment horizontal="center" vertical="center"/>
    </xf>
    <xf numFmtId="0" fontId="21" fillId="3" borderId="0" xfId="0" applyFont="1" applyFill="1" applyAlignment="1" applyProtection="1">
      <alignment horizontal="center" vertical="center"/>
    </xf>
    <xf numFmtId="0" fontId="17" fillId="3" borderId="10" xfId="0" applyFont="1" applyFill="1" applyBorder="1" applyAlignment="1" applyProtection="1">
      <alignment horizontal="center" vertical="center" wrapText="1"/>
    </xf>
    <xf numFmtId="0" fontId="17" fillId="3" borderId="11" xfId="0" applyFont="1" applyFill="1" applyBorder="1" applyAlignment="1" applyProtection="1">
      <alignment horizontal="center" vertical="center" wrapText="1"/>
    </xf>
    <xf numFmtId="0" fontId="3" fillId="0" borderId="0" xfId="0" applyFont="1" applyAlignment="1">
      <alignment horizontal="justify" vertical="center"/>
    </xf>
    <xf numFmtId="0" fontId="2" fillId="0" borderId="0" xfId="0" applyFont="1" applyAlignment="1">
      <alignment horizontal="right" vertical="center"/>
    </xf>
    <xf numFmtId="0" fontId="18" fillId="0" borderId="0" xfId="0" applyFont="1" applyAlignment="1">
      <alignment vertical="center"/>
    </xf>
    <xf numFmtId="0" fontId="2" fillId="0" borderId="0" xfId="0" applyFont="1" applyAlignment="1">
      <alignment vertical="center"/>
    </xf>
    <xf numFmtId="0" fontId="2" fillId="2" borderId="7" xfId="0" applyFont="1" applyFill="1" applyBorder="1" applyAlignment="1">
      <alignment horizontal="justify" vertical="center" wrapText="1"/>
    </xf>
    <xf numFmtId="0" fontId="2" fillId="2" borderId="7" xfId="0" applyFont="1" applyFill="1" applyBorder="1" applyAlignment="1">
      <alignment horizontal="justify" vertical="center"/>
    </xf>
    <xf numFmtId="0" fontId="2" fillId="0" borderId="7" xfId="0" applyFont="1" applyBorder="1" applyAlignment="1">
      <alignment horizontal="justify" vertical="center"/>
    </xf>
    <xf numFmtId="0" fontId="2" fillId="0" borderId="0" xfId="0" applyFont="1" applyAlignment="1">
      <alignment horizontal="justify" vertical="center"/>
    </xf>
    <xf numFmtId="3" fontId="2" fillId="2" borderId="0" xfId="1" applyNumberFormat="1" applyFont="1" applyFill="1" applyAlignment="1">
      <alignment horizontal="right"/>
    </xf>
    <xf numFmtId="3" fontId="2" fillId="2" borderId="0" xfId="8" applyNumberFormat="1" applyFont="1" applyFill="1" applyAlignment="1">
      <alignment horizontal="right"/>
    </xf>
    <xf numFmtId="3" fontId="2" fillId="0" borderId="0" xfId="1" applyNumberFormat="1" applyFont="1" applyFill="1" applyAlignment="1">
      <alignment horizontal="right"/>
    </xf>
    <xf numFmtId="167" fontId="2" fillId="0" borderId="0" xfId="8" applyNumberFormat="1" applyFont="1" applyFill="1" applyAlignment="1">
      <alignment horizontal="right"/>
    </xf>
    <xf numFmtId="3" fontId="2" fillId="2" borderId="0" xfId="8" applyNumberFormat="1" applyFont="1" applyFill="1" applyAlignment="1">
      <alignment horizontal="right" wrapText="1"/>
    </xf>
    <xf numFmtId="167" fontId="2" fillId="0" borderId="0" xfId="8" applyNumberFormat="1" applyFont="1" applyFill="1" applyAlignment="1">
      <alignment horizontal="right" vertical="center"/>
    </xf>
    <xf numFmtId="3" fontId="2" fillId="2" borderId="4" xfId="1" applyNumberFormat="1" applyFont="1" applyFill="1" applyBorder="1" applyAlignment="1">
      <alignment horizontal="right"/>
    </xf>
    <xf numFmtId="167" fontId="16" fillId="0" borderId="0" xfId="0" applyNumberFormat="1" applyFont="1" applyFill="1" applyAlignment="1">
      <alignment horizontal="right"/>
    </xf>
    <xf numFmtId="167" fontId="16" fillId="2" borderId="0" xfId="0" applyNumberFormat="1" applyFont="1" applyFill="1"/>
    <xf numFmtId="167" fontId="16" fillId="2" borderId="0" xfId="11" applyNumberFormat="1" applyFont="1" applyFill="1"/>
    <xf numFmtId="167" fontId="16" fillId="0" borderId="0" xfId="11" applyNumberFormat="1" applyFont="1" applyFill="1"/>
    <xf numFmtId="169" fontId="16" fillId="0" borderId="0" xfId="0" applyNumberFormat="1" applyFont="1" applyFill="1"/>
    <xf numFmtId="173" fontId="16" fillId="0" borderId="0" xfId="11" applyNumberFormat="1" applyFont="1" applyFill="1"/>
    <xf numFmtId="0" fontId="17" fillId="0" borderId="0" xfId="13" applyFont="1" applyBorder="1" applyAlignment="1">
      <alignment horizontal="center" vertical="center" wrapText="1"/>
    </xf>
    <xf numFmtId="0" fontId="17" fillId="0" borderId="0" xfId="0" applyFont="1" applyAlignment="1">
      <alignment horizontal="center" wrapText="1"/>
    </xf>
    <xf numFmtId="0" fontId="2" fillId="3" borderId="13" xfId="0" applyFont="1" applyFill="1" applyBorder="1" applyAlignment="1" applyProtection="1">
      <alignment vertical="center" wrapText="1"/>
    </xf>
    <xf numFmtId="0" fontId="2" fillId="3" borderId="14" xfId="0" applyFont="1" applyFill="1" applyBorder="1" applyAlignment="1" applyProtection="1">
      <alignment vertical="center" wrapText="1"/>
    </xf>
    <xf numFmtId="0" fontId="2" fillId="3" borderId="14" xfId="0" applyFont="1" applyFill="1" applyBorder="1" applyAlignment="1" applyProtection="1">
      <alignment vertical="center"/>
    </xf>
    <xf numFmtId="0" fontId="2" fillId="0" borderId="14" xfId="0" applyFont="1" applyFill="1" applyBorder="1" applyAlignment="1" applyProtection="1">
      <alignment vertical="center" wrapText="1"/>
    </xf>
    <xf numFmtId="0" fontId="2" fillId="0" borderId="15" xfId="0" applyFont="1" applyFill="1" applyBorder="1" applyAlignment="1" applyProtection="1">
      <alignment vertical="center" wrapText="1"/>
    </xf>
    <xf numFmtId="0" fontId="2" fillId="3" borderId="1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17" fillId="0" borderId="7" xfId="3" applyFont="1" applyFill="1" applyBorder="1" applyAlignment="1">
      <alignment vertical="top"/>
    </xf>
    <xf numFmtId="0" fontId="2" fillId="0" borderId="7" xfId="0" applyFont="1" applyFill="1" applyBorder="1" applyAlignment="1">
      <alignment vertical="top"/>
    </xf>
    <xf numFmtId="0" fontId="17" fillId="0" borderId="0" xfId="13" applyFont="1" applyAlignment="1">
      <alignment horizontal="left" vertical="center"/>
    </xf>
    <xf numFmtId="0" fontId="17" fillId="0" borderId="0" xfId="0" applyFont="1" applyAlignment="1">
      <alignment horizontal="left" vertical="center"/>
    </xf>
    <xf numFmtId="0" fontId="11" fillId="0" borderId="7" xfId="0" applyFont="1" applyBorder="1" applyAlignment="1">
      <alignment horizontal="center" vertical="center" wrapText="1"/>
    </xf>
    <xf numFmtId="0" fontId="11" fillId="0" borderId="7" xfId="0" applyFont="1" applyBorder="1" applyAlignment="1">
      <alignment horizontal="justify" vertical="center" wrapText="1"/>
    </xf>
    <xf numFmtId="0" fontId="17" fillId="3" borderId="0" xfId="0" applyFont="1" applyFill="1" applyAlignment="1" applyProtection="1">
      <alignment horizontal="center" vertical="center"/>
    </xf>
    <xf numFmtId="0" fontId="2" fillId="0" borderId="0" xfId="0" applyFont="1" applyAlignment="1">
      <alignment horizontal="center" vertical="center"/>
    </xf>
    <xf numFmtId="171" fontId="12" fillId="3" borderId="37" xfId="15" applyNumberFormat="1" applyFont="1" applyFill="1" applyBorder="1" applyAlignment="1" applyProtection="1">
      <alignment horizontal="center" vertical="center"/>
    </xf>
    <xf numFmtId="171" fontId="12" fillId="0" borderId="37" xfId="15" applyNumberFormat="1" applyFont="1" applyFill="1" applyBorder="1" applyAlignment="1" applyProtection="1">
      <alignment horizontal="center" vertical="center"/>
    </xf>
    <xf numFmtId="171" fontId="10" fillId="3" borderId="38" xfId="15" applyNumberFormat="1" applyFont="1" applyFill="1" applyBorder="1" applyAlignment="1" applyProtection="1">
      <alignment horizontal="center" vertical="center" wrapText="1"/>
    </xf>
  </cellXfs>
  <cellStyles count="244">
    <cellStyle name="20% — акцент1 10" xfId="16"/>
    <cellStyle name="20% - Акцент1 2" xfId="17"/>
    <cellStyle name="20% — акцент1 2" xfId="18"/>
    <cellStyle name="20% — акцент1 3" xfId="19"/>
    <cellStyle name="20% — акцент1 4" xfId="20"/>
    <cellStyle name="20% — акцент1 5" xfId="21"/>
    <cellStyle name="20% — акцент1 6" xfId="22"/>
    <cellStyle name="20% — акцент1 7" xfId="23"/>
    <cellStyle name="20% — акцент1 8" xfId="24"/>
    <cellStyle name="20% — акцент1 9" xfId="25"/>
    <cellStyle name="20% — акцент2 10" xfId="26"/>
    <cellStyle name="20% - Акцент2 2" xfId="27"/>
    <cellStyle name="20% — акцент2 2" xfId="28"/>
    <cellStyle name="20% — акцент2 3" xfId="29"/>
    <cellStyle name="20% — акцент2 4" xfId="30"/>
    <cellStyle name="20% — акцент2 5" xfId="31"/>
    <cellStyle name="20% — акцент2 6" xfId="32"/>
    <cellStyle name="20% — акцент2 7" xfId="33"/>
    <cellStyle name="20% — акцент2 8" xfId="34"/>
    <cellStyle name="20% — акцент2 9" xfId="35"/>
    <cellStyle name="20% — акцент3 10" xfId="36"/>
    <cellStyle name="20% - Акцент3 2" xfId="37"/>
    <cellStyle name="20% — акцент3 2" xfId="38"/>
    <cellStyle name="20% — акцент3 3" xfId="39"/>
    <cellStyle name="20% — акцент3 4" xfId="40"/>
    <cellStyle name="20% — акцент3 5" xfId="41"/>
    <cellStyle name="20% — акцент3 6" xfId="42"/>
    <cellStyle name="20% — акцент3 7" xfId="43"/>
    <cellStyle name="20% — акцент3 8" xfId="44"/>
    <cellStyle name="20% — акцент3 9" xfId="45"/>
    <cellStyle name="20% — акцент4 10" xfId="46"/>
    <cellStyle name="20% - Акцент4 2" xfId="47"/>
    <cellStyle name="20% — акцент4 2" xfId="48"/>
    <cellStyle name="20% — акцент4 3" xfId="49"/>
    <cellStyle name="20% — акцент4 4" xfId="50"/>
    <cellStyle name="20% — акцент4 5" xfId="51"/>
    <cellStyle name="20% — акцент4 6" xfId="52"/>
    <cellStyle name="20% — акцент4 7" xfId="53"/>
    <cellStyle name="20% — акцент4 8" xfId="54"/>
    <cellStyle name="20% — акцент4 9" xfId="55"/>
    <cellStyle name="20% — акцент5 10" xfId="56"/>
    <cellStyle name="20% - Акцент5 2" xfId="57"/>
    <cellStyle name="20% — акцент5 2" xfId="58"/>
    <cellStyle name="20% — акцент5 3" xfId="59"/>
    <cellStyle name="20% — акцент5 4" xfId="60"/>
    <cellStyle name="20% — акцент5 5" xfId="61"/>
    <cellStyle name="20% — акцент5 6" xfId="62"/>
    <cellStyle name="20% — акцент5 7" xfId="63"/>
    <cellStyle name="20% — акцент5 8" xfId="64"/>
    <cellStyle name="20% — акцент5 9" xfId="65"/>
    <cellStyle name="20% — акцент6 10" xfId="66"/>
    <cellStyle name="20% - Акцент6 2" xfId="67"/>
    <cellStyle name="20% — акцент6 2" xfId="68"/>
    <cellStyle name="20% — акцент6 3" xfId="69"/>
    <cellStyle name="20% — акцент6 4" xfId="70"/>
    <cellStyle name="20% — акцент6 5" xfId="71"/>
    <cellStyle name="20% — акцент6 6" xfId="72"/>
    <cellStyle name="20% — акцент6 7" xfId="73"/>
    <cellStyle name="20% — акцент6 8" xfId="74"/>
    <cellStyle name="20% — акцент6 9" xfId="75"/>
    <cellStyle name="40% — акцент1 10" xfId="76"/>
    <cellStyle name="40% - Акцент1 2" xfId="77"/>
    <cellStyle name="40% — акцент1 2" xfId="78"/>
    <cellStyle name="40% — акцент1 3" xfId="79"/>
    <cellStyle name="40% — акцент1 4" xfId="80"/>
    <cellStyle name="40% — акцент1 5" xfId="81"/>
    <cellStyle name="40% — акцент1 6" xfId="82"/>
    <cellStyle name="40% — акцент1 7" xfId="83"/>
    <cellStyle name="40% — акцент1 8" xfId="84"/>
    <cellStyle name="40% — акцент1 9" xfId="85"/>
    <cellStyle name="40% — акцент2 10" xfId="86"/>
    <cellStyle name="40% - Акцент2 2" xfId="87"/>
    <cellStyle name="40% — акцент2 2" xfId="88"/>
    <cellStyle name="40% — акцент2 3" xfId="89"/>
    <cellStyle name="40% — акцент2 4" xfId="90"/>
    <cellStyle name="40% — акцент2 5" xfId="91"/>
    <cellStyle name="40% — акцент2 6" xfId="92"/>
    <cellStyle name="40% — акцент2 7" xfId="93"/>
    <cellStyle name="40% — акцент2 8" xfId="94"/>
    <cellStyle name="40% — акцент2 9" xfId="95"/>
    <cellStyle name="40% — акцент3 10" xfId="96"/>
    <cellStyle name="40% - Акцент3 2" xfId="97"/>
    <cellStyle name="40% — акцент3 2" xfId="98"/>
    <cellStyle name="40% — акцент3 3" xfId="99"/>
    <cellStyle name="40% — акцент3 4" xfId="100"/>
    <cellStyle name="40% — акцент3 5" xfId="101"/>
    <cellStyle name="40% — акцент3 6" xfId="102"/>
    <cellStyle name="40% — акцент3 7" xfId="103"/>
    <cellStyle name="40% — акцент3 8" xfId="104"/>
    <cellStyle name="40% — акцент3 9" xfId="105"/>
    <cellStyle name="40% — акцент4 10" xfId="106"/>
    <cellStyle name="40% - Акцент4 2" xfId="107"/>
    <cellStyle name="40% — акцент4 2" xfId="108"/>
    <cellStyle name="40% — акцент4 3" xfId="109"/>
    <cellStyle name="40% — акцент4 4" xfId="110"/>
    <cellStyle name="40% — акцент4 5" xfId="111"/>
    <cellStyle name="40% — акцент4 6" xfId="112"/>
    <cellStyle name="40% — акцент4 7" xfId="113"/>
    <cellStyle name="40% — акцент4 8" xfId="114"/>
    <cellStyle name="40% — акцент4 9" xfId="115"/>
    <cellStyle name="40% — акцент5 10" xfId="116"/>
    <cellStyle name="40% - Акцент5 2" xfId="117"/>
    <cellStyle name="40% — акцент5 2" xfId="118"/>
    <cellStyle name="40% — акцент5 3" xfId="119"/>
    <cellStyle name="40% — акцент5 4" xfId="120"/>
    <cellStyle name="40% — акцент5 5" xfId="121"/>
    <cellStyle name="40% — акцент5 6" xfId="122"/>
    <cellStyle name="40% — акцент5 7" xfId="123"/>
    <cellStyle name="40% — акцент5 8" xfId="124"/>
    <cellStyle name="40% — акцент5 9" xfId="125"/>
    <cellStyle name="40% — акцент6 10" xfId="126"/>
    <cellStyle name="40% - Акцент6 2" xfId="127"/>
    <cellStyle name="40% — акцент6 2" xfId="128"/>
    <cellStyle name="40% — акцент6 3" xfId="129"/>
    <cellStyle name="40% — акцент6 4" xfId="130"/>
    <cellStyle name="40% — акцент6 5" xfId="131"/>
    <cellStyle name="40% — акцент6 6" xfId="132"/>
    <cellStyle name="40% — акцент6 7" xfId="133"/>
    <cellStyle name="40% — акцент6 8" xfId="134"/>
    <cellStyle name="40% — акцент6 9" xfId="135"/>
    <cellStyle name="60% — акцент1 10" xfId="136"/>
    <cellStyle name="60% - Акцент1 2" xfId="137"/>
    <cellStyle name="60% — акцент1 2" xfId="138"/>
    <cellStyle name="60% — акцент1 3" xfId="139"/>
    <cellStyle name="60% — акцент1 4" xfId="140"/>
    <cellStyle name="60% — акцент1 5" xfId="141"/>
    <cellStyle name="60% — акцент1 6" xfId="142"/>
    <cellStyle name="60% — акцент1 7" xfId="143"/>
    <cellStyle name="60% — акцент1 8" xfId="144"/>
    <cellStyle name="60% — акцент1 9" xfId="145"/>
    <cellStyle name="60% — акцент2 10" xfId="146"/>
    <cellStyle name="60% - Акцент2 2" xfId="147"/>
    <cellStyle name="60% — акцент2 2" xfId="148"/>
    <cellStyle name="60% — акцент2 3" xfId="149"/>
    <cellStyle name="60% — акцент2 4" xfId="150"/>
    <cellStyle name="60% — акцент2 5" xfId="151"/>
    <cellStyle name="60% — акцент2 6" xfId="152"/>
    <cellStyle name="60% — акцент2 7" xfId="153"/>
    <cellStyle name="60% — акцент2 8" xfId="154"/>
    <cellStyle name="60% — акцент2 9" xfId="155"/>
    <cellStyle name="60% — акцент3 10" xfId="156"/>
    <cellStyle name="60% - Акцент3 2" xfId="157"/>
    <cellStyle name="60% — акцент3 2" xfId="158"/>
    <cellStyle name="60% — акцент3 3" xfId="159"/>
    <cellStyle name="60% — акцент3 4" xfId="160"/>
    <cellStyle name="60% — акцент3 5" xfId="161"/>
    <cellStyle name="60% — акцент3 6" xfId="162"/>
    <cellStyle name="60% — акцент3 7" xfId="163"/>
    <cellStyle name="60% — акцент3 8" xfId="164"/>
    <cellStyle name="60% — акцент3 9" xfId="165"/>
    <cellStyle name="60% — акцент4 10" xfId="166"/>
    <cellStyle name="60% - Акцент4 2" xfId="167"/>
    <cellStyle name="60% — акцент4 2" xfId="168"/>
    <cellStyle name="60% — акцент4 3" xfId="169"/>
    <cellStyle name="60% — акцент4 4" xfId="170"/>
    <cellStyle name="60% — акцент4 5" xfId="171"/>
    <cellStyle name="60% — акцент4 6" xfId="172"/>
    <cellStyle name="60% — акцент4 7" xfId="173"/>
    <cellStyle name="60% — акцент4 8" xfId="174"/>
    <cellStyle name="60% — акцент4 9" xfId="175"/>
    <cellStyle name="60% — акцент5 10" xfId="176"/>
    <cellStyle name="60% - Акцент5 2" xfId="177"/>
    <cellStyle name="60% — акцент5 2" xfId="178"/>
    <cellStyle name="60% — акцент5 3" xfId="179"/>
    <cellStyle name="60% — акцент5 4" xfId="180"/>
    <cellStyle name="60% — акцент5 5" xfId="181"/>
    <cellStyle name="60% — акцент5 6" xfId="182"/>
    <cellStyle name="60% — акцент5 7" xfId="183"/>
    <cellStyle name="60% — акцент5 8" xfId="184"/>
    <cellStyle name="60% — акцент5 9" xfId="185"/>
    <cellStyle name="60% — акцент6 10" xfId="186"/>
    <cellStyle name="60% - Акцент6 2" xfId="187"/>
    <cellStyle name="60% — акцент6 2" xfId="188"/>
    <cellStyle name="60% — акцент6 3" xfId="189"/>
    <cellStyle name="60% — акцент6 4" xfId="190"/>
    <cellStyle name="60% — акцент6 5" xfId="191"/>
    <cellStyle name="60% — акцент6 6" xfId="192"/>
    <cellStyle name="60% — акцент6 7" xfId="193"/>
    <cellStyle name="60% — акцент6 8" xfId="194"/>
    <cellStyle name="60% — акцент6 9" xfId="195"/>
    <cellStyle name="Comma_2231 IAS Financial Statements - Sep-30, 2001" xfId="1"/>
    <cellStyle name="Comma_ATF_31.11.07_F2_14 January 2008" xfId="2"/>
    <cellStyle name="Normal 2 2" xfId="3"/>
    <cellStyle name="Normal 2 2 2" xfId="12"/>
    <cellStyle name="Normal 6" xfId="4"/>
    <cellStyle name="Normal_ATF Bank_2008_M_Securities_WP_DI" xfId="5"/>
    <cellStyle name="Normal_CAP" xfId="13"/>
    <cellStyle name="Normal_JSCB Kyrgyzstan_2005_TB" xfId="6"/>
    <cellStyle name="Normal_Worksheet in   Fs" xfId="7"/>
    <cellStyle name="Normal_Worksheet in (C) 2243 IAS Transformation schedule 2003 &amp; Notes to FS - info for Memo" xfId="8"/>
    <cellStyle name="Акцент1 2" xfId="197"/>
    <cellStyle name="Акцент1 3" xfId="196"/>
    <cellStyle name="Акцент2 2" xfId="199"/>
    <cellStyle name="Акцент2 3" xfId="198"/>
    <cellStyle name="Акцент3 2" xfId="201"/>
    <cellStyle name="Акцент3 3" xfId="200"/>
    <cellStyle name="Акцент4 2" xfId="203"/>
    <cellStyle name="Акцент4 3" xfId="202"/>
    <cellStyle name="Акцент5 2" xfId="205"/>
    <cellStyle name="Акцент5 3" xfId="204"/>
    <cellStyle name="Акцент6 2" xfId="207"/>
    <cellStyle name="Акцент6 3" xfId="206"/>
    <cellStyle name="Ввод  2" xfId="209"/>
    <cellStyle name="Ввод  3" xfId="208"/>
    <cellStyle name="Вывод 2" xfId="211"/>
    <cellStyle name="Вывод 3" xfId="210"/>
    <cellStyle name="Вычисление 2" xfId="213"/>
    <cellStyle name="Вычисление 3" xfId="212"/>
    <cellStyle name="Заголовок 1 2" xfId="215"/>
    <cellStyle name="Заголовок 1 3" xfId="214"/>
    <cellStyle name="Заголовок 2 2" xfId="217"/>
    <cellStyle name="Заголовок 2 3" xfId="216"/>
    <cellStyle name="Заголовок 3 2" xfId="219"/>
    <cellStyle name="Заголовок 3 3" xfId="218"/>
    <cellStyle name="Заголовок 4 2" xfId="221"/>
    <cellStyle name="Заголовок 4 3" xfId="220"/>
    <cellStyle name="Итог 2" xfId="223"/>
    <cellStyle name="Итог 3" xfId="222"/>
    <cellStyle name="Контрольная ячейка 2" xfId="225"/>
    <cellStyle name="Контрольная ячейка 3" xfId="224"/>
    <cellStyle name="Название 2" xfId="227"/>
    <cellStyle name="Название 3" xfId="228"/>
    <cellStyle name="Название 4" xfId="226"/>
    <cellStyle name="Нейтральный 2" xfId="230"/>
    <cellStyle name="Нейтральный 3" xfId="229"/>
    <cellStyle name="Обычный" xfId="0" builtinId="0"/>
    <cellStyle name="Обычный 2" xfId="9"/>
    <cellStyle name="Обычный 2 2" xfId="231"/>
    <cellStyle name="Обычный 3" xfId="15"/>
    <cellStyle name="Обычный 4" xfId="14"/>
    <cellStyle name="Плохой 2" xfId="233"/>
    <cellStyle name="Плохой 3" xfId="232"/>
    <cellStyle name="Пояснение 2" xfId="235"/>
    <cellStyle name="Пояснение 3" xfId="234"/>
    <cellStyle name="Примечание 2" xfId="237"/>
    <cellStyle name="Примечание 3" xfId="236"/>
    <cellStyle name="Связанная ячейка 2" xfId="239"/>
    <cellStyle name="Связанная ячейка 3" xfId="238"/>
    <cellStyle name="Текст предупреждения 2" xfId="241"/>
    <cellStyle name="Текст предупреждения 3" xfId="240"/>
    <cellStyle name="Финансовый 2" xfId="10"/>
    <cellStyle name="Финансовый 3" xfId="11"/>
    <cellStyle name="Хороший 2" xfId="243"/>
    <cellStyle name="Хороший 3" xfId="242"/>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topLeftCell="A43" zoomScale="130" zoomScaleNormal="130" workbookViewId="0">
      <selection activeCell="A59" sqref="A59"/>
    </sheetView>
  </sheetViews>
  <sheetFormatPr defaultRowHeight="12.75" x14ac:dyDescent="0.2"/>
  <cols>
    <col min="1" max="1" width="37.42578125" style="56" customWidth="1"/>
    <col min="2" max="3" width="13.140625" style="20" customWidth="1"/>
    <col min="4" max="4" width="13.85546875" style="20" customWidth="1"/>
    <col min="5" max="5" width="4.28515625" style="20" customWidth="1"/>
    <col min="6" max="16384" width="9.140625" style="20"/>
  </cols>
  <sheetData>
    <row r="1" spans="1:5" x14ac:dyDescent="0.2">
      <c r="A1" s="19" t="s">
        <v>146</v>
      </c>
    </row>
    <row r="2" spans="1:5" x14ac:dyDescent="0.2">
      <c r="A2" s="19"/>
    </row>
    <row r="3" spans="1:5" x14ac:dyDescent="0.2">
      <c r="A3" s="19" t="s">
        <v>68</v>
      </c>
    </row>
    <row r="4" spans="1:5" ht="12.75" customHeight="1" x14ac:dyDescent="0.2">
      <c r="A4" s="21" t="s">
        <v>181</v>
      </c>
      <c r="B4" s="22"/>
      <c r="C4" s="22"/>
      <c r="D4" s="22"/>
    </row>
    <row r="5" spans="1:5" s="25" customFormat="1" ht="25.5" x14ac:dyDescent="0.2">
      <c r="A5" s="23"/>
      <c r="B5" s="24" t="s">
        <v>182</v>
      </c>
      <c r="C5" s="24" t="s">
        <v>160</v>
      </c>
      <c r="D5" s="24" t="s">
        <v>183</v>
      </c>
      <c r="E5" s="20"/>
    </row>
    <row r="6" spans="1:5" ht="13.5" thickBot="1" x14ac:dyDescent="0.25">
      <c r="A6" s="26"/>
      <c r="B6" s="27" t="s">
        <v>10</v>
      </c>
      <c r="C6" s="27" t="s">
        <v>10</v>
      </c>
      <c r="D6" s="27" t="s">
        <v>10</v>
      </c>
    </row>
    <row r="7" spans="1:5" x14ac:dyDescent="0.2">
      <c r="A7" s="21" t="s">
        <v>9</v>
      </c>
      <c r="B7" s="28"/>
      <c r="C7" s="28"/>
      <c r="D7" s="28"/>
    </row>
    <row r="8" spans="1:5" x14ac:dyDescent="0.2">
      <c r="A8" s="29" t="s">
        <v>28</v>
      </c>
      <c r="B8" s="148">
        <v>3265493.69</v>
      </c>
      <c r="C8" s="17">
        <v>2393222</v>
      </c>
      <c r="D8" s="17">
        <v>2080444</v>
      </c>
    </row>
    <row r="9" spans="1:5" x14ac:dyDescent="0.2">
      <c r="A9" s="30" t="s">
        <v>0</v>
      </c>
      <c r="B9" s="148">
        <v>680601</v>
      </c>
      <c r="C9" s="17">
        <v>630835</v>
      </c>
      <c r="D9" s="17">
        <v>593164</v>
      </c>
    </row>
    <row r="10" spans="1:5" x14ac:dyDescent="0.2">
      <c r="A10" s="30" t="s">
        <v>27</v>
      </c>
      <c r="B10" s="148">
        <v>1072807</v>
      </c>
      <c r="C10" s="17">
        <v>148079</v>
      </c>
      <c r="D10" s="17">
        <v>398097</v>
      </c>
    </row>
    <row r="11" spans="1:5" ht="25.5" x14ac:dyDescent="0.2">
      <c r="A11" s="31" t="s">
        <v>148</v>
      </c>
      <c r="B11" s="65">
        <v>-5310</v>
      </c>
      <c r="C11" s="18">
        <v>-4912</v>
      </c>
      <c r="D11" s="18">
        <v>-4624</v>
      </c>
    </row>
    <row r="12" spans="1:5" ht="25.5" x14ac:dyDescent="0.2">
      <c r="A12" s="32" t="s">
        <v>147</v>
      </c>
      <c r="B12" s="33">
        <f>B10+B11</f>
        <v>1067497</v>
      </c>
      <c r="C12" s="33">
        <f>C10+C11</f>
        <v>143167</v>
      </c>
      <c r="D12" s="33">
        <f>D10+D11</f>
        <v>393473</v>
      </c>
    </row>
    <row r="13" spans="1:5" x14ac:dyDescent="0.2">
      <c r="A13" s="21" t="s">
        <v>135</v>
      </c>
      <c r="B13" s="33">
        <f>B8+B9+B12</f>
        <v>5013591.6899999995</v>
      </c>
      <c r="C13" s="33">
        <f>C8+C9+C12</f>
        <v>3167224</v>
      </c>
      <c r="D13" s="33">
        <f>D8+D9+D12</f>
        <v>3067081</v>
      </c>
    </row>
    <row r="14" spans="1:5" s="34" customFormat="1" x14ac:dyDescent="0.2">
      <c r="A14" s="29" t="s">
        <v>1</v>
      </c>
      <c r="B14" s="149">
        <v>802794</v>
      </c>
      <c r="C14" s="149">
        <v>1326269</v>
      </c>
      <c r="D14" s="149">
        <v>2012812</v>
      </c>
      <c r="E14" s="20"/>
    </row>
    <row r="15" spans="1:5" s="34" customFormat="1" ht="38.25" x14ac:dyDescent="0.2">
      <c r="A15" s="35" t="s">
        <v>143</v>
      </c>
      <c r="B15" s="148">
        <v>87493.54</v>
      </c>
      <c r="C15" s="148">
        <v>55372</v>
      </c>
      <c r="D15" s="148">
        <v>23077</v>
      </c>
      <c r="E15" s="20"/>
    </row>
    <row r="16" spans="1:5" x14ac:dyDescent="0.2">
      <c r="A16" s="29" t="s">
        <v>26</v>
      </c>
      <c r="B16" s="150">
        <v>307766</v>
      </c>
      <c r="C16" s="148">
        <v>364723</v>
      </c>
      <c r="D16" s="148">
        <v>247963</v>
      </c>
    </row>
    <row r="17" spans="1:4" ht="25.5" x14ac:dyDescent="0.2">
      <c r="A17" s="36" t="s">
        <v>149</v>
      </c>
      <c r="B17" s="151">
        <v>-3793</v>
      </c>
      <c r="C17" s="65">
        <v>-2098</v>
      </c>
      <c r="D17" s="65">
        <v>-1064</v>
      </c>
    </row>
    <row r="18" spans="1:4" x14ac:dyDescent="0.2">
      <c r="A18" s="32" t="s">
        <v>152</v>
      </c>
      <c r="B18" s="33">
        <f>B16+B17</f>
        <v>303973</v>
      </c>
      <c r="C18" s="33">
        <f>C16+C17</f>
        <v>362625</v>
      </c>
      <c r="D18" s="33">
        <f>D16+D17</f>
        <v>246899</v>
      </c>
    </row>
    <row r="19" spans="1:4" x14ac:dyDescent="0.2">
      <c r="A19" s="29" t="s">
        <v>25</v>
      </c>
      <c r="B19" s="150">
        <v>8440378</v>
      </c>
      <c r="C19" s="148">
        <v>7087778</v>
      </c>
      <c r="D19" s="148">
        <v>6609574</v>
      </c>
    </row>
    <row r="20" spans="1:4" x14ac:dyDescent="0.2">
      <c r="A20" s="37" t="s">
        <v>150</v>
      </c>
      <c r="B20" s="151">
        <v>-394113</v>
      </c>
      <c r="C20" s="65">
        <v>-234986</v>
      </c>
      <c r="D20" s="65">
        <v>-258343</v>
      </c>
    </row>
    <row r="21" spans="1:4" x14ac:dyDescent="0.2">
      <c r="A21" s="37" t="s">
        <v>158</v>
      </c>
      <c r="B21" s="151">
        <v>0</v>
      </c>
      <c r="C21" s="65">
        <v>0</v>
      </c>
      <c r="D21" s="65">
        <v>0</v>
      </c>
    </row>
    <row r="22" spans="1:4" x14ac:dyDescent="0.2">
      <c r="A22" s="32" t="s">
        <v>151</v>
      </c>
      <c r="B22" s="38">
        <f>B19+B20+B21</f>
        <v>8046265</v>
      </c>
      <c r="C22" s="38">
        <f>C19+C20+C21</f>
        <v>6852792</v>
      </c>
      <c r="D22" s="38">
        <f>D19+D20+D21</f>
        <v>6351231</v>
      </c>
    </row>
    <row r="23" spans="1:4" x14ac:dyDescent="0.2">
      <c r="A23" s="39" t="s">
        <v>69</v>
      </c>
      <c r="B23" s="33">
        <f>B18+B22</f>
        <v>8350238</v>
      </c>
      <c r="C23" s="33">
        <f>C18+C22</f>
        <v>7215417</v>
      </c>
      <c r="D23" s="33">
        <f>D18+D22</f>
        <v>6598130</v>
      </c>
    </row>
    <row r="24" spans="1:4" ht="25.5" x14ac:dyDescent="0.2">
      <c r="A24" s="35" t="s">
        <v>24</v>
      </c>
      <c r="B24" s="65">
        <v>4526</v>
      </c>
      <c r="C24" s="18">
        <v>17274</v>
      </c>
      <c r="D24" s="18">
        <v>454</v>
      </c>
    </row>
    <row r="25" spans="1:4" x14ac:dyDescent="0.2">
      <c r="A25" s="40" t="s">
        <v>145</v>
      </c>
      <c r="B25" s="65">
        <v>0</v>
      </c>
      <c r="C25" s="18">
        <v>0</v>
      </c>
      <c r="D25" s="18">
        <v>0</v>
      </c>
    </row>
    <row r="26" spans="1:4" x14ac:dyDescent="0.2">
      <c r="A26" s="29" t="s">
        <v>23</v>
      </c>
      <c r="B26" s="148">
        <v>545464</v>
      </c>
      <c r="C26" s="17">
        <v>664069</v>
      </c>
      <c r="D26" s="17">
        <v>560853</v>
      </c>
    </row>
    <row r="27" spans="1:4" ht="13.5" customHeight="1" x14ac:dyDescent="0.2">
      <c r="A27" s="41" t="s">
        <v>22</v>
      </c>
      <c r="B27" s="148">
        <v>603668</v>
      </c>
      <c r="C27" s="17">
        <v>391346</v>
      </c>
      <c r="D27" s="17">
        <v>499908</v>
      </c>
    </row>
    <row r="28" spans="1:4" ht="13.5" thickBot="1" x14ac:dyDescent="0.25">
      <c r="A28" s="42" t="s">
        <v>17</v>
      </c>
      <c r="B28" s="43">
        <f>B13+B14+B15+B23+B24+B25+B26+B27</f>
        <v>15407775.23</v>
      </c>
      <c r="C28" s="43">
        <f>C13+C14+C15+C23+C24+C25+C26+C27</f>
        <v>12836971</v>
      </c>
      <c r="D28" s="43">
        <f>D13+D14+D15+D23+D24+D25+D26+D27</f>
        <v>12762315</v>
      </c>
    </row>
    <row r="29" spans="1:4" ht="13.5" thickTop="1" x14ac:dyDescent="0.2">
      <c r="A29" s="21"/>
      <c r="B29" s="44"/>
      <c r="C29" s="44"/>
      <c r="D29" s="44"/>
    </row>
    <row r="30" spans="1:4" x14ac:dyDescent="0.2">
      <c r="A30" s="26" t="s">
        <v>11</v>
      </c>
      <c r="B30" s="45"/>
      <c r="C30" s="45"/>
      <c r="D30" s="45"/>
    </row>
    <row r="31" spans="1:4" x14ac:dyDescent="0.2">
      <c r="A31" s="46" t="s">
        <v>141</v>
      </c>
      <c r="B31" s="148">
        <v>878595</v>
      </c>
      <c r="C31" s="148">
        <v>884705</v>
      </c>
      <c r="D31" s="148">
        <v>995081</v>
      </c>
    </row>
    <row r="32" spans="1:4" x14ac:dyDescent="0.2">
      <c r="A32" s="41" t="s">
        <v>15</v>
      </c>
      <c r="B32" s="152">
        <v>10460825</v>
      </c>
      <c r="C32" s="152">
        <v>8359576</v>
      </c>
      <c r="D32" s="152">
        <v>8223197</v>
      </c>
    </row>
    <row r="33" spans="1:4" x14ac:dyDescent="0.2">
      <c r="A33" s="41" t="s">
        <v>16</v>
      </c>
      <c r="B33" s="148">
        <v>1427488</v>
      </c>
      <c r="C33" s="148">
        <v>1341147</v>
      </c>
      <c r="D33" s="148">
        <v>1455395</v>
      </c>
    </row>
    <row r="34" spans="1:4" x14ac:dyDescent="0.2">
      <c r="A34" s="41" t="s">
        <v>14</v>
      </c>
      <c r="B34" s="150">
        <v>0</v>
      </c>
      <c r="C34" s="148">
        <v>443</v>
      </c>
      <c r="D34" s="148">
        <v>1350</v>
      </c>
    </row>
    <row r="35" spans="1:4" x14ac:dyDescent="0.2">
      <c r="A35" s="29" t="s">
        <v>2</v>
      </c>
      <c r="B35" s="150">
        <v>25525</v>
      </c>
      <c r="C35" s="148">
        <v>25525</v>
      </c>
      <c r="D35" s="148">
        <v>26761</v>
      </c>
    </row>
    <row r="36" spans="1:4" ht="25.5" x14ac:dyDescent="0.2">
      <c r="A36" s="35" t="s">
        <v>13</v>
      </c>
      <c r="B36" s="153">
        <v>106912</v>
      </c>
      <c r="C36" s="73">
        <v>18423</v>
      </c>
      <c r="D36" s="73">
        <v>0</v>
      </c>
    </row>
    <row r="37" spans="1:4" x14ac:dyDescent="0.2">
      <c r="A37" s="29" t="s">
        <v>137</v>
      </c>
      <c r="B37" s="153">
        <v>0</v>
      </c>
      <c r="C37" s="73">
        <v>0</v>
      </c>
      <c r="D37" s="73">
        <v>110217</v>
      </c>
    </row>
    <row r="38" spans="1:4" x14ac:dyDescent="0.2">
      <c r="A38" s="30" t="s">
        <v>12</v>
      </c>
      <c r="B38" s="150">
        <v>389695</v>
      </c>
      <c r="C38" s="148">
        <v>328801</v>
      </c>
      <c r="D38" s="148">
        <v>285777</v>
      </c>
    </row>
    <row r="39" spans="1:4" x14ac:dyDescent="0.2">
      <c r="A39" s="42" t="s">
        <v>18</v>
      </c>
      <c r="B39" s="47">
        <f>SUM(B31:B38)</f>
        <v>13289040</v>
      </c>
      <c r="C39" s="47">
        <f>SUM(C31:C38)</f>
        <v>10958620</v>
      </c>
      <c r="D39" s="47">
        <f>SUM(D31:D38)</f>
        <v>11097778</v>
      </c>
    </row>
    <row r="40" spans="1:4" x14ac:dyDescent="0.2">
      <c r="A40" s="29"/>
      <c r="B40" s="35"/>
      <c r="C40" s="35"/>
      <c r="D40" s="35"/>
    </row>
    <row r="41" spans="1:4" ht="12.75" customHeight="1" x14ac:dyDescent="0.2">
      <c r="A41" s="26" t="s">
        <v>19</v>
      </c>
      <c r="B41" s="48"/>
      <c r="C41" s="48"/>
      <c r="D41" s="48"/>
    </row>
    <row r="42" spans="1:4" x14ac:dyDescent="0.2">
      <c r="A42" s="41" t="s">
        <v>3</v>
      </c>
      <c r="B42" s="148">
        <v>1734163</v>
      </c>
      <c r="C42" s="148">
        <v>1301658</v>
      </c>
      <c r="D42" s="148">
        <v>1301658</v>
      </c>
    </row>
    <row r="43" spans="1:4" x14ac:dyDescent="0.2">
      <c r="A43" s="49" t="s">
        <v>108</v>
      </c>
      <c r="B43" s="73">
        <v>0</v>
      </c>
      <c r="C43" s="73">
        <v>0</v>
      </c>
      <c r="D43" s="73">
        <v>0</v>
      </c>
    </row>
    <row r="44" spans="1:4" x14ac:dyDescent="0.2">
      <c r="A44" s="41" t="s">
        <v>4</v>
      </c>
      <c r="B44" s="154">
        <v>384572</v>
      </c>
      <c r="C44" s="154">
        <v>576693</v>
      </c>
      <c r="D44" s="154">
        <v>362879</v>
      </c>
    </row>
    <row r="45" spans="1:4" x14ac:dyDescent="0.2">
      <c r="A45" s="26" t="s">
        <v>20</v>
      </c>
      <c r="B45" s="50">
        <f>SUM(B42:B44)</f>
        <v>2118735</v>
      </c>
      <c r="C45" s="50">
        <f>SUM(C42:C44)</f>
        <v>1878351</v>
      </c>
      <c r="D45" s="50">
        <f>SUM(D42:D44)</f>
        <v>1664537</v>
      </c>
    </row>
    <row r="46" spans="1:4" x14ac:dyDescent="0.2">
      <c r="A46" s="21"/>
      <c r="B46" s="51"/>
      <c r="C46" s="51"/>
      <c r="D46" s="51"/>
    </row>
    <row r="47" spans="1:4" ht="13.5" thickBot="1" x14ac:dyDescent="0.25">
      <c r="A47" s="52" t="s">
        <v>21</v>
      </c>
      <c r="B47" s="53">
        <f>B39+B45</f>
        <v>15407775</v>
      </c>
      <c r="C47" s="53">
        <f>C39+C45</f>
        <v>12836971</v>
      </c>
      <c r="D47" s="53">
        <f>D39+D45</f>
        <v>12762315</v>
      </c>
    </row>
    <row r="48" spans="1:4" ht="13.5" thickTop="1" x14ac:dyDescent="0.2">
      <c r="A48" s="29"/>
    </row>
    <row r="49" spans="1:4" x14ac:dyDescent="0.2">
      <c r="A49" s="54"/>
      <c r="B49" s="55"/>
      <c r="C49" s="55"/>
      <c r="D49" s="55"/>
    </row>
    <row r="52" spans="1:4" x14ac:dyDescent="0.2">
      <c r="A52" s="56" t="s">
        <v>70</v>
      </c>
      <c r="B52" s="57"/>
      <c r="C52" s="56" t="s">
        <v>70</v>
      </c>
      <c r="D52" s="57"/>
    </row>
    <row r="53" spans="1:4" x14ac:dyDescent="0.2">
      <c r="A53" s="19" t="s">
        <v>71</v>
      </c>
      <c r="B53" s="34"/>
      <c r="C53" s="19" t="s">
        <v>72</v>
      </c>
      <c r="D53" s="34"/>
    </row>
    <row r="54" spans="1:4" x14ac:dyDescent="0.2">
      <c r="A54" s="19" t="s">
        <v>136</v>
      </c>
      <c r="B54" s="34"/>
      <c r="C54" s="19" t="s">
        <v>73</v>
      </c>
      <c r="D54" s="34"/>
    </row>
    <row r="57" spans="1:4" x14ac:dyDescent="0.2">
      <c r="A57" s="56" t="s">
        <v>187</v>
      </c>
    </row>
    <row r="58" spans="1:4" x14ac:dyDescent="0.2">
      <c r="A58" s="56" t="s">
        <v>184</v>
      </c>
      <c r="B58" s="155">
        <v>-10735</v>
      </c>
      <c r="C58" s="155">
        <v>0</v>
      </c>
      <c r="D58" s="156">
        <v>0</v>
      </c>
    </row>
    <row r="59" spans="1:4" x14ac:dyDescent="0.2">
      <c r="A59" s="56" t="s">
        <v>185</v>
      </c>
      <c r="B59" s="155">
        <v>-484179</v>
      </c>
      <c r="C59" s="155">
        <v>-345682</v>
      </c>
      <c r="D59" s="155">
        <v>-410392</v>
      </c>
    </row>
    <row r="60" spans="1:4" x14ac:dyDescent="0.2">
      <c r="A60" s="56" t="s">
        <v>186</v>
      </c>
      <c r="B60" s="155">
        <v>8891</v>
      </c>
      <c r="C60" s="155">
        <v>8614</v>
      </c>
      <c r="D60" s="157">
        <v>8149</v>
      </c>
    </row>
  </sheetData>
  <phoneticPr fontId="0" type="noConversion"/>
  <pageMargins left="0.75" right="0.75" top="1" bottom="1" header="0.5" footer="0.5"/>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topLeftCell="A22" zoomScale="130" zoomScaleNormal="130" workbookViewId="0">
      <selection activeCell="G37" sqref="G37"/>
    </sheetView>
  </sheetViews>
  <sheetFormatPr defaultRowHeight="12.75" x14ac:dyDescent="0.2"/>
  <cols>
    <col min="1" max="1" width="43.42578125" style="94" customWidth="1"/>
    <col min="2" max="2" width="12" style="58" customWidth="1"/>
    <col min="3" max="3" width="12.140625" style="58" customWidth="1"/>
    <col min="4" max="4" width="17" style="58" customWidth="1"/>
    <col min="5" max="6" width="9.140625" style="58"/>
    <col min="7" max="7" width="24.5703125" style="58" customWidth="1"/>
    <col min="8" max="16384" width="9.140625" style="58"/>
  </cols>
  <sheetData>
    <row r="1" spans="1:3" x14ac:dyDescent="0.2">
      <c r="A1" s="19" t="s">
        <v>67</v>
      </c>
    </row>
    <row r="2" spans="1:3" x14ac:dyDescent="0.2">
      <c r="A2" s="19"/>
    </row>
    <row r="3" spans="1:3" x14ac:dyDescent="0.2">
      <c r="A3" s="19" t="s">
        <v>29</v>
      </c>
      <c r="B3" s="59"/>
      <c r="C3" s="59"/>
    </row>
    <row r="4" spans="1:3" x14ac:dyDescent="0.2">
      <c r="A4" s="21" t="s">
        <v>188</v>
      </c>
      <c r="B4" s="60"/>
      <c r="C4" s="60"/>
    </row>
    <row r="5" spans="1:3" x14ac:dyDescent="0.2">
      <c r="A5" s="61"/>
      <c r="B5" s="60"/>
      <c r="C5" s="60"/>
    </row>
    <row r="6" spans="1:3" ht="25.5" x14ac:dyDescent="0.2">
      <c r="A6" s="23"/>
      <c r="B6" s="62" t="s">
        <v>182</v>
      </c>
      <c r="C6" s="62" t="s">
        <v>160</v>
      </c>
    </row>
    <row r="7" spans="1:3" ht="13.5" thickBot="1" x14ac:dyDescent="0.25">
      <c r="A7" s="23"/>
      <c r="B7" s="63" t="s">
        <v>10</v>
      </c>
      <c r="C7" s="63" t="s">
        <v>10</v>
      </c>
    </row>
    <row r="8" spans="1:3" x14ac:dyDescent="0.2">
      <c r="A8" s="64" t="s">
        <v>30</v>
      </c>
      <c r="B8" s="65">
        <v>1400362</v>
      </c>
      <c r="C8" s="65">
        <v>1314692</v>
      </c>
    </row>
    <row r="9" spans="1:3" x14ac:dyDescent="0.2">
      <c r="A9" s="64" t="s">
        <v>31</v>
      </c>
      <c r="B9" s="65">
        <v>-363100</v>
      </c>
      <c r="C9" s="65">
        <v>-384197</v>
      </c>
    </row>
    <row r="10" spans="1:3" x14ac:dyDescent="0.2">
      <c r="A10" s="21" t="s">
        <v>33</v>
      </c>
      <c r="B10" s="66">
        <f>SUM(B8:B9)</f>
        <v>1037262</v>
      </c>
      <c r="C10" s="67">
        <f>SUM(C8:C9)</f>
        <v>930495</v>
      </c>
    </row>
    <row r="11" spans="1:3" x14ac:dyDescent="0.2">
      <c r="A11" s="37" t="s">
        <v>32</v>
      </c>
      <c r="B11" s="65">
        <v>-143976</v>
      </c>
      <c r="C11" s="65">
        <v>39158</v>
      </c>
    </row>
    <row r="12" spans="1:3" x14ac:dyDescent="0.2">
      <c r="A12" s="68" t="s">
        <v>5</v>
      </c>
      <c r="B12" s="69">
        <f>B10+B11</f>
        <v>893286</v>
      </c>
      <c r="C12" s="69">
        <f>C10+C11</f>
        <v>969653</v>
      </c>
    </row>
    <row r="13" spans="1:3" x14ac:dyDescent="0.2">
      <c r="A13" s="70"/>
      <c r="C13" s="71"/>
    </row>
    <row r="14" spans="1:3" x14ac:dyDescent="0.2">
      <c r="A14" s="23" t="s">
        <v>34</v>
      </c>
      <c r="B14" s="65">
        <v>434154</v>
      </c>
      <c r="C14" s="65">
        <v>372148</v>
      </c>
    </row>
    <row r="15" spans="1:3" x14ac:dyDescent="0.2">
      <c r="A15" s="23" t="s">
        <v>35</v>
      </c>
      <c r="B15" s="65">
        <v>-104993</v>
      </c>
      <c r="C15" s="18">
        <v>-86924</v>
      </c>
    </row>
    <row r="16" spans="1:3" x14ac:dyDescent="0.2">
      <c r="A16" s="70" t="s">
        <v>43</v>
      </c>
      <c r="B16" s="65">
        <v>325411</v>
      </c>
      <c r="C16" s="18">
        <v>217666</v>
      </c>
    </row>
    <row r="17" spans="1:4" x14ac:dyDescent="0.2">
      <c r="A17" s="70" t="s">
        <v>153</v>
      </c>
      <c r="B17" s="65">
        <v>7734</v>
      </c>
      <c r="C17" s="18">
        <v>3518</v>
      </c>
      <c r="D17" s="72"/>
    </row>
    <row r="18" spans="1:4" x14ac:dyDescent="0.2">
      <c r="A18" s="70" t="s">
        <v>138</v>
      </c>
      <c r="B18" s="73" t="s">
        <v>96</v>
      </c>
      <c r="C18" s="73" t="s">
        <v>96</v>
      </c>
      <c r="D18" s="72"/>
    </row>
    <row r="19" spans="1:4" x14ac:dyDescent="0.2">
      <c r="A19" s="68" t="s">
        <v>36</v>
      </c>
      <c r="B19" s="74">
        <f>SUM(B14:B18)</f>
        <v>662306</v>
      </c>
      <c r="C19" s="74">
        <f>SUM(C14:C17)</f>
        <v>506408</v>
      </c>
    </row>
    <row r="20" spans="1:4" x14ac:dyDescent="0.2">
      <c r="A20" s="70"/>
      <c r="B20" s="75"/>
      <c r="C20" s="76"/>
    </row>
    <row r="21" spans="1:4" x14ac:dyDescent="0.2">
      <c r="A21" s="70" t="s">
        <v>37</v>
      </c>
      <c r="B21" s="65">
        <v>1555592</v>
      </c>
      <c r="C21" s="65">
        <v>1476061</v>
      </c>
    </row>
    <row r="22" spans="1:4" x14ac:dyDescent="0.2">
      <c r="A22" s="70" t="s">
        <v>38</v>
      </c>
      <c r="B22" s="65">
        <v>-1234085</v>
      </c>
      <c r="C22" s="65">
        <v>-1222115</v>
      </c>
    </row>
    <row r="23" spans="1:4" ht="13.5" thickBot="1" x14ac:dyDescent="0.25">
      <c r="A23" s="77" t="s">
        <v>41</v>
      </c>
      <c r="B23" s="78">
        <f>B21+B22</f>
        <v>321507</v>
      </c>
      <c r="C23" s="78">
        <f t="shared" ref="C23" si="0">C21+C22</f>
        <v>253946</v>
      </c>
    </row>
    <row r="24" spans="1:4" ht="13.5" thickTop="1" x14ac:dyDescent="0.2">
      <c r="A24" s="79"/>
      <c r="B24" s="80"/>
      <c r="C24" s="80"/>
    </row>
    <row r="25" spans="1:4" ht="25.5" x14ac:dyDescent="0.2">
      <c r="A25" s="36" t="s">
        <v>39</v>
      </c>
      <c r="B25" s="65">
        <v>-25589</v>
      </c>
      <c r="C25" s="65">
        <v>-16274</v>
      </c>
    </row>
    <row r="26" spans="1:4" x14ac:dyDescent="0.2">
      <c r="A26" s="81"/>
      <c r="B26" s="82"/>
      <c r="C26" s="83"/>
    </row>
    <row r="27" spans="1:4" ht="13.5" thickBot="1" x14ac:dyDescent="0.25">
      <c r="A27" s="77" t="s">
        <v>40</v>
      </c>
      <c r="B27" s="84">
        <f>B23+B25</f>
        <v>295918</v>
      </c>
      <c r="C27" s="84">
        <f t="shared" ref="C27" si="1">C23+C25</f>
        <v>237672</v>
      </c>
    </row>
    <row r="28" spans="1:4" ht="13.5" thickTop="1" x14ac:dyDescent="0.2">
      <c r="A28" s="85"/>
      <c r="B28" s="86"/>
      <c r="C28" s="76"/>
    </row>
    <row r="29" spans="1:4" x14ac:dyDescent="0.2">
      <c r="A29" s="87" t="s">
        <v>6</v>
      </c>
      <c r="B29" s="88">
        <v>-31001</v>
      </c>
      <c r="C29" s="88">
        <v>-23858</v>
      </c>
    </row>
    <row r="30" spans="1:4" ht="13.5" thickBot="1" x14ac:dyDescent="0.25">
      <c r="A30" s="77" t="s">
        <v>7</v>
      </c>
      <c r="B30" s="89">
        <f>B29+B27</f>
        <v>264917</v>
      </c>
      <c r="C30" s="89">
        <f t="shared" ref="C30" si="2">C29+C27</f>
        <v>213814</v>
      </c>
    </row>
    <row r="31" spans="1:4" ht="13.5" thickTop="1" x14ac:dyDescent="0.2">
      <c r="A31" s="90"/>
      <c r="B31" s="91"/>
      <c r="C31" s="86"/>
    </row>
    <row r="32" spans="1:4" ht="13.5" thickBot="1" x14ac:dyDescent="0.25">
      <c r="A32" s="92" t="s">
        <v>42</v>
      </c>
      <c r="B32" s="89">
        <f>B30</f>
        <v>264917</v>
      </c>
      <c r="C32" s="89">
        <f>C30</f>
        <v>213814</v>
      </c>
    </row>
    <row r="33" spans="1:3" ht="13.5" thickTop="1" x14ac:dyDescent="0.2">
      <c r="A33" s="93" t="s">
        <v>8</v>
      </c>
      <c r="B33" s="114">
        <v>0.76381810886026547</v>
      </c>
      <c r="C33" s="114">
        <v>0.82131388941759487</v>
      </c>
    </row>
    <row r="36" spans="1:3" x14ac:dyDescent="0.2">
      <c r="A36" s="56" t="s">
        <v>70</v>
      </c>
      <c r="B36" s="56" t="s">
        <v>70</v>
      </c>
    </row>
    <row r="37" spans="1:3" x14ac:dyDescent="0.2">
      <c r="A37" s="19" t="s">
        <v>71</v>
      </c>
      <c r="B37" s="19" t="s">
        <v>72</v>
      </c>
    </row>
    <row r="38" spans="1:3" x14ac:dyDescent="0.2">
      <c r="A38" s="19" t="s">
        <v>136</v>
      </c>
      <c r="B38" s="19" t="s">
        <v>73</v>
      </c>
    </row>
    <row r="41" spans="1:3" x14ac:dyDescent="0.2">
      <c r="A41" s="94" t="s">
        <v>189</v>
      </c>
      <c r="B41" s="158">
        <v>280709</v>
      </c>
      <c r="C41" s="158">
        <v>245190</v>
      </c>
    </row>
    <row r="42" spans="1:3" x14ac:dyDescent="0.2">
      <c r="A42" s="94" t="s">
        <v>190</v>
      </c>
      <c r="B42" s="159">
        <v>0.80935016446681896</v>
      </c>
      <c r="C42" s="160">
        <v>0.94183707589914634</v>
      </c>
    </row>
  </sheetData>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topLeftCell="A34" zoomScale="130" zoomScaleNormal="130" workbookViewId="0">
      <selection activeCell="B47" sqref="B47:C47"/>
    </sheetView>
  </sheetViews>
  <sheetFormatPr defaultRowHeight="12.75" x14ac:dyDescent="0.2"/>
  <cols>
    <col min="1" max="1" width="56.28515625" style="49" bestFit="1" customWidth="1"/>
    <col min="2" max="2" width="19.5703125" style="49" customWidth="1"/>
    <col min="3" max="3" width="18" style="49" customWidth="1"/>
    <col min="4" max="16384" width="9.140625" style="49"/>
  </cols>
  <sheetData>
    <row r="1" spans="1:3" x14ac:dyDescent="0.2">
      <c r="A1" s="19" t="s">
        <v>67</v>
      </c>
      <c r="B1" s="95"/>
      <c r="C1" s="95"/>
    </row>
    <row r="2" spans="1:3" x14ac:dyDescent="0.2">
      <c r="A2" s="19"/>
      <c r="B2" s="95"/>
      <c r="C2" s="95"/>
    </row>
    <row r="3" spans="1:3" x14ac:dyDescent="0.2">
      <c r="A3" s="96" t="s">
        <v>74</v>
      </c>
      <c r="B3" s="95"/>
      <c r="C3" s="95"/>
    </row>
    <row r="4" spans="1:3" x14ac:dyDescent="0.2">
      <c r="A4" s="96" t="s">
        <v>188</v>
      </c>
      <c r="B4" s="97"/>
      <c r="C4" s="97"/>
    </row>
    <row r="5" spans="1:3" x14ac:dyDescent="0.2">
      <c r="A5" s="95"/>
      <c r="B5" s="97"/>
      <c r="C5" s="97"/>
    </row>
    <row r="6" spans="1:3" x14ac:dyDescent="0.2">
      <c r="A6" s="172"/>
      <c r="B6" s="103" t="s">
        <v>191</v>
      </c>
      <c r="C6" s="103" t="s">
        <v>192</v>
      </c>
    </row>
    <row r="7" spans="1:3" x14ac:dyDescent="0.2">
      <c r="A7" s="173"/>
      <c r="B7" s="104" t="s">
        <v>10</v>
      </c>
      <c r="C7" s="103" t="s">
        <v>10</v>
      </c>
    </row>
    <row r="8" spans="1:3" x14ac:dyDescent="0.2">
      <c r="A8" s="105" t="s">
        <v>44</v>
      </c>
      <c r="B8" s="106"/>
      <c r="C8" s="106"/>
    </row>
    <row r="9" spans="1:3" x14ac:dyDescent="0.2">
      <c r="A9" s="107" t="s">
        <v>45</v>
      </c>
      <c r="B9" s="11">
        <v>1407617</v>
      </c>
      <c r="C9" s="11">
        <v>1261676</v>
      </c>
    </row>
    <row r="10" spans="1:3" x14ac:dyDescent="0.2">
      <c r="A10" s="107" t="s">
        <v>46</v>
      </c>
      <c r="B10" s="11">
        <v>-362967</v>
      </c>
      <c r="C10" s="11">
        <v>-378284</v>
      </c>
    </row>
    <row r="11" spans="1:3" x14ac:dyDescent="0.2">
      <c r="A11" s="107" t="s">
        <v>34</v>
      </c>
      <c r="B11" s="11">
        <v>447763</v>
      </c>
      <c r="C11" s="11">
        <v>372148</v>
      </c>
    </row>
    <row r="12" spans="1:3" x14ac:dyDescent="0.2">
      <c r="A12" s="107" t="s">
        <v>47</v>
      </c>
      <c r="B12" s="11">
        <v>-104993</v>
      </c>
      <c r="C12" s="11">
        <v>-87067</v>
      </c>
    </row>
    <row r="13" spans="1:3" x14ac:dyDescent="0.2">
      <c r="A13" s="107" t="s">
        <v>48</v>
      </c>
      <c r="B13" s="11">
        <v>364326</v>
      </c>
      <c r="C13" s="11">
        <v>153742</v>
      </c>
    </row>
    <row r="14" spans="1:3" x14ac:dyDescent="0.2">
      <c r="A14" s="107" t="s">
        <v>24</v>
      </c>
      <c r="B14" s="11">
        <v>12748</v>
      </c>
      <c r="C14" s="11">
        <v>24798</v>
      </c>
    </row>
    <row r="15" spans="1:3" x14ac:dyDescent="0.2">
      <c r="A15" s="107" t="s">
        <v>139</v>
      </c>
      <c r="B15" s="11">
        <v>10725</v>
      </c>
      <c r="C15" s="11">
        <v>0</v>
      </c>
    </row>
    <row r="16" spans="1:3" x14ac:dyDescent="0.2">
      <c r="A16" s="108" t="s">
        <v>49</v>
      </c>
      <c r="B16" s="12">
        <v>-1068325</v>
      </c>
      <c r="C16" s="12">
        <v>-1031004</v>
      </c>
    </row>
    <row r="17" spans="1:8" ht="25.5" x14ac:dyDescent="0.2">
      <c r="A17" s="108" t="s">
        <v>50</v>
      </c>
      <c r="B17" s="99">
        <f>SUM(B9:B16)</f>
        <v>706894</v>
      </c>
      <c r="C17" s="99">
        <f>SUM(C9:C16)</f>
        <v>316009</v>
      </c>
      <c r="G17" s="115"/>
      <c r="H17" s="115"/>
    </row>
    <row r="18" spans="1:8" x14ac:dyDescent="0.2">
      <c r="A18" s="108"/>
      <c r="B18" s="11"/>
      <c r="C18" s="11"/>
      <c r="G18" s="115"/>
      <c r="H18" s="115"/>
    </row>
    <row r="19" spans="1:8" x14ac:dyDescent="0.2">
      <c r="A19" s="109" t="s">
        <v>140</v>
      </c>
      <c r="B19" s="98"/>
      <c r="C19" s="98"/>
      <c r="G19" s="115"/>
      <c r="H19" s="115"/>
    </row>
    <row r="20" spans="1:8" x14ac:dyDescent="0.2">
      <c r="A20" s="108" t="s">
        <v>161</v>
      </c>
      <c r="B20" s="11">
        <v>0</v>
      </c>
      <c r="C20" s="11">
        <v>0</v>
      </c>
      <c r="G20" s="116"/>
      <c r="H20" s="116"/>
    </row>
    <row r="21" spans="1:8" x14ac:dyDescent="0.2">
      <c r="A21" s="108" t="s">
        <v>162</v>
      </c>
      <c r="B21" s="11">
        <v>34926</v>
      </c>
      <c r="C21" s="11">
        <v>-147710</v>
      </c>
      <c r="G21" s="116"/>
      <c r="H21" s="116"/>
    </row>
    <row r="22" spans="1:8" x14ac:dyDescent="0.2">
      <c r="A22" s="110" t="s">
        <v>25</v>
      </c>
      <c r="B22" s="11">
        <v>-1015613</v>
      </c>
      <c r="C22" s="11">
        <v>-527861</v>
      </c>
      <c r="G22" s="116"/>
      <c r="H22" s="116"/>
    </row>
    <row r="23" spans="1:8" x14ac:dyDescent="0.2">
      <c r="A23" s="108" t="s">
        <v>22</v>
      </c>
      <c r="B23" s="11">
        <v>-231230</v>
      </c>
      <c r="C23" s="11">
        <v>215273</v>
      </c>
      <c r="G23" s="116"/>
      <c r="H23" s="116"/>
    </row>
    <row r="24" spans="1:8" x14ac:dyDescent="0.2">
      <c r="A24" s="108"/>
      <c r="B24" s="11"/>
      <c r="C24" s="11"/>
      <c r="G24" s="116"/>
      <c r="H24" s="116"/>
    </row>
    <row r="25" spans="1:8" x14ac:dyDescent="0.2">
      <c r="A25" s="109" t="s">
        <v>142</v>
      </c>
      <c r="B25" s="11"/>
      <c r="C25" s="11"/>
      <c r="G25" s="116"/>
      <c r="H25" s="116"/>
    </row>
    <row r="26" spans="1:8" x14ac:dyDescent="0.2">
      <c r="A26" s="108" t="s">
        <v>141</v>
      </c>
      <c r="B26" s="11">
        <v>-75433</v>
      </c>
      <c r="C26" s="11">
        <v>118950</v>
      </c>
      <c r="G26" s="115"/>
      <c r="H26" s="115"/>
    </row>
    <row r="27" spans="1:8" x14ac:dyDescent="0.2">
      <c r="A27" s="108" t="s">
        <v>15</v>
      </c>
      <c r="B27" s="13">
        <v>1678196</v>
      </c>
      <c r="C27" s="13">
        <v>129917</v>
      </c>
      <c r="G27" s="115"/>
      <c r="H27" s="115"/>
    </row>
    <row r="28" spans="1:8" x14ac:dyDescent="0.2">
      <c r="A28" s="108" t="s">
        <v>156</v>
      </c>
      <c r="B28" s="13">
        <v>0</v>
      </c>
      <c r="C28" s="112">
        <v>-110226</v>
      </c>
    </row>
    <row r="29" spans="1:8" x14ac:dyDescent="0.2">
      <c r="A29" s="110" t="s">
        <v>13</v>
      </c>
      <c r="B29" s="11">
        <v>88489</v>
      </c>
      <c r="C29" s="11">
        <v>0</v>
      </c>
    </row>
    <row r="30" spans="1:8" ht="13.5" thickBot="1" x14ac:dyDescent="0.25">
      <c r="A30" s="108" t="s">
        <v>12</v>
      </c>
      <c r="B30" s="14">
        <v>-33483</v>
      </c>
      <c r="C30" s="14">
        <v>-82291</v>
      </c>
    </row>
    <row r="31" spans="1:8" ht="25.5" x14ac:dyDescent="0.2">
      <c r="A31" s="111" t="s">
        <v>75</v>
      </c>
      <c r="B31" s="99">
        <f>SUM(B17:B30)</f>
        <v>1152746</v>
      </c>
      <c r="C31" s="99">
        <f>SUM(C17:C30)</f>
        <v>-87939</v>
      </c>
    </row>
    <row r="32" spans="1:8" ht="13.5" thickBot="1" x14ac:dyDescent="0.25">
      <c r="A32" s="107" t="s">
        <v>51</v>
      </c>
      <c r="B32" s="117">
        <v>-31444</v>
      </c>
      <c r="C32" s="117">
        <v>-26001</v>
      </c>
    </row>
    <row r="33" spans="1:3" x14ac:dyDescent="0.2">
      <c r="A33" s="107" t="s">
        <v>64</v>
      </c>
      <c r="B33" s="99">
        <f>SUM(B31:B32)</f>
        <v>1121302</v>
      </c>
      <c r="C33" s="99">
        <f>SUM(C31:C32)</f>
        <v>-113940</v>
      </c>
    </row>
    <row r="34" spans="1:3" x14ac:dyDescent="0.2">
      <c r="A34" s="105" t="s">
        <v>52</v>
      </c>
      <c r="B34" s="100"/>
      <c r="C34" s="100"/>
    </row>
    <row r="35" spans="1:3" x14ac:dyDescent="0.2">
      <c r="A35" s="107" t="s">
        <v>53</v>
      </c>
      <c r="B35" s="11">
        <v>5876</v>
      </c>
      <c r="C35" s="11">
        <v>-111399</v>
      </c>
    </row>
    <row r="36" spans="1:3" x14ac:dyDescent="0.2">
      <c r="A36" s="102" t="s">
        <v>154</v>
      </c>
      <c r="B36" s="11">
        <v>6174</v>
      </c>
      <c r="C36" s="11">
        <v>0</v>
      </c>
    </row>
    <row r="37" spans="1:3" x14ac:dyDescent="0.2">
      <c r="A37" s="102" t="s">
        <v>54</v>
      </c>
      <c r="B37" s="11">
        <v>-304075</v>
      </c>
      <c r="C37" s="11">
        <v>0</v>
      </c>
    </row>
    <row r="38" spans="1:3" x14ac:dyDescent="0.2">
      <c r="A38" s="102" t="s">
        <v>155</v>
      </c>
      <c r="B38" s="11">
        <v>827550</v>
      </c>
      <c r="C38" s="11">
        <v>686679</v>
      </c>
    </row>
    <row r="39" spans="1:3" x14ac:dyDescent="0.2">
      <c r="A39" s="102" t="s">
        <v>55</v>
      </c>
      <c r="B39" s="99">
        <f>SUM(B35:B38)</f>
        <v>535525</v>
      </c>
      <c r="C39" s="99">
        <f>SUM(C35:C38)</f>
        <v>575280</v>
      </c>
    </row>
    <row r="40" spans="1:3" x14ac:dyDescent="0.2">
      <c r="A40" s="105" t="s">
        <v>76</v>
      </c>
      <c r="B40" s="100"/>
      <c r="C40" s="100"/>
    </row>
    <row r="41" spans="1:3" x14ac:dyDescent="0.2">
      <c r="A41" s="102" t="s">
        <v>144</v>
      </c>
      <c r="B41" s="13">
        <v>289634</v>
      </c>
      <c r="C41" s="13">
        <v>278666</v>
      </c>
    </row>
    <row r="42" spans="1:3" x14ac:dyDescent="0.2">
      <c r="A42" s="102" t="s">
        <v>56</v>
      </c>
      <c r="B42" s="13">
        <v>-272390</v>
      </c>
      <c r="C42" s="13">
        <v>-693623</v>
      </c>
    </row>
    <row r="43" spans="1:3" ht="13.5" thickBot="1" x14ac:dyDescent="0.25">
      <c r="A43" s="107" t="s">
        <v>57</v>
      </c>
      <c r="B43" s="118">
        <v>-24773</v>
      </c>
      <c r="C43" s="118">
        <v>-146</v>
      </c>
    </row>
    <row r="44" spans="1:3" x14ac:dyDescent="0.2">
      <c r="A44" s="107" t="s">
        <v>65</v>
      </c>
      <c r="B44" s="101">
        <f>SUM(B41:B43)</f>
        <v>-7529</v>
      </c>
      <c r="C44" s="101">
        <f>SUM(C41:C43)</f>
        <v>-415103</v>
      </c>
    </row>
    <row r="45" spans="1:3" ht="25.5" x14ac:dyDescent="0.2">
      <c r="A45" s="113" t="s">
        <v>66</v>
      </c>
      <c r="B45" s="13">
        <v>197070</v>
      </c>
      <c r="C45" s="13">
        <v>53906</v>
      </c>
    </row>
    <row r="46" spans="1:3" x14ac:dyDescent="0.2">
      <c r="A46" s="113" t="s">
        <v>58</v>
      </c>
      <c r="B46" s="101">
        <f>B33+B39+B44+B45</f>
        <v>1846368</v>
      </c>
      <c r="C46" s="101">
        <f>C33+C39+C44+C45</f>
        <v>100143</v>
      </c>
    </row>
    <row r="47" spans="1:3" x14ac:dyDescent="0.2">
      <c r="A47" s="102" t="s">
        <v>62</v>
      </c>
      <c r="B47" s="11">
        <v>3167224</v>
      </c>
      <c r="C47" s="11">
        <v>3067081</v>
      </c>
    </row>
    <row r="48" spans="1:3" x14ac:dyDescent="0.2">
      <c r="A48" s="102" t="s">
        <v>63</v>
      </c>
      <c r="B48" s="101">
        <f>SUM(B46:B47)</f>
        <v>5013592</v>
      </c>
      <c r="C48" s="101">
        <f>SUM(C46:C47)</f>
        <v>3167224</v>
      </c>
    </row>
    <row r="52" spans="1:3" x14ac:dyDescent="0.2">
      <c r="A52" s="56"/>
      <c r="B52" s="57"/>
      <c r="C52" s="57"/>
    </row>
    <row r="53" spans="1:3" x14ac:dyDescent="0.2">
      <c r="A53" s="56" t="s">
        <v>70</v>
      </c>
      <c r="B53" s="57"/>
      <c r="C53" s="56" t="s">
        <v>70</v>
      </c>
    </row>
    <row r="54" spans="1:3" x14ac:dyDescent="0.2">
      <c r="A54" s="19" t="s">
        <v>71</v>
      </c>
      <c r="B54" s="34"/>
      <c r="C54" s="19" t="s">
        <v>72</v>
      </c>
    </row>
    <row r="55" spans="1:3" x14ac:dyDescent="0.2">
      <c r="A55" s="19" t="s">
        <v>136</v>
      </c>
      <c r="B55" s="34"/>
      <c r="C55" s="19" t="s">
        <v>73</v>
      </c>
    </row>
  </sheetData>
  <mergeCells count="1">
    <mergeCell ref="A6:A7"/>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opLeftCell="A4" zoomScale="115" zoomScaleNormal="115" workbookViewId="0">
      <selection activeCell="D22" sqref="D22"/>
    </sheetView>
  </sheetViews>
  <sheetFormatPr defaultRowHeight="12.75" x14ac:dyDescent="0.2"/>
  <cols>
    <col min="1" max="1" width="27.7109375" style="49" customWidth="1"/>
    <col min="2" max="2" width="11.140625" style="49" customWidth="1"/>
    <col min="3" max="3" width="13.28515625" style="49" customWidth="1"/>
    <col min="4" max="4" width="13.5703125" style="49" customWidth="1"/>
    <col min="5" max="16384" width="9.140625" style="49"/>
  </cols>
  <sheetData>
    <row r="1" spans="1:4" x14ac:dyDescent="0.2">
      <c r="A1" s="19" t="s">
        <v>67</v>
      </c>
    </row>
    <row r="3" spans="1:4" x14ac:dyDescent="0.2">
      <c r="A3" s="174" t="s">
        <v>77</v>
      </c>
      <c r="B3" s="175"/>
      <c r="C3" s="120"/>
    </row>
    <row r="4" spans="1:4" x14ac:dyDescent="0.2">
      <c r="A4" s="96" t="s">
        <v>193</v>
      </c>
      <c r="B4" s="121"/>
      <c r="C4" s="120"/>
    </row>
    <row r="5" spans="1:4" x14ac:dyDescent="0.2">
      <c r="A5" s="122"/>
      <c r="B5" s="121"/>
      <c r="C5" s="120"/>
    </row>
    <row r="6" spans="1:4" ht="25.5" x14ac:dyDescent="0.2">
      <c r="A6" s="123"/>
      <c r="B6" s="161" t="s">
        <v>3</v>
      </c>
      <c r="C6" s="162" t="s">
        <v>4</v>
      </c>
      <c r="D6" s="161" t="s">
        <v>59</v>
      </c>
    </row>
    <row r="7" spans="1:4" x14ac:dyDescent="0.2">
      <c r="A7" s="123"/>
      <c r="B7" s="124"/>
      <c r="C7" s="115"/>
      <c r="D7" s="125"/>
    </row>
    <row r="8" spans="1:4" x14ac:dyDescent="0.2">
      <c r="A8" s="126" t="s">
        <v>134</v>
      </c>
      <c r="B8" s="119">
        <v>1301658</v>
      </c>
      <c r="C8" s="119">
        <v>362879</v>
      </c>
      <c r="D8" s="10">
        <f>SUM(B8:C8)</f>
        <v>1664537</v>
      </c>
    </row>
    <row r="9" spans="1:4" x14ac:dyDescent="0.2">
      <c r="A9" s="127" t="s">
        <v>60</v>
      </c>
      <c r="B9" s="15">
        <v>0</v>
      </c>
      <c r="C9" s="15">
        <v>0</v>
      </c>
      <c r="D9" s="10">
        <f t="shared" ref="D9:D12" si="0">SUM(B9:C9)</f>
        <v>0</v>
      </c>
    </row>
    <row r="10" spans="1:4" ht="25.5" x14ac:dyDescent="0.2">
      <c r="A10" s="128" t="s">
        <v>78</v>
      </c>
      <c r="B10" s="15">
        <v>0</v>
      </c>
      <c r="C10" s="15">
        <v>213814</v>
      </c>
      <c r="D10" s="16">
        <f t="shared" si="0"/>
        <v>213814</v>
      </c>
    </row>
    <row r="11" spans="1:4" x14ac:dyDescent="0.2">
      <c r="A11" s="127" t="s">
        <v>61</v>
      </c>
      <c r="B11" s="15">
        <v>0</v>
      </c>
      <c r="C11" s="15">
        <v>0</v>
      </c>
      <c r="D11" s="15">
        <f t="shared" si="0"/>
        <v>0</v>
      </c>
    </row>
    <row r="12" spans="1:4" ht="38.25" x14ac:dyDescent="0.2">
      <c r="A12" s="129" t="s">
        <v>79</v>
      </c>
      <c r="B12" s="15">
        <v>0</v>
      </c>
      <c r="C12" s="15">
        <v>0</v>
      </c>
      <c r="D12" s="15">
        <f t="shared" si="0"/>
        <v>0</v>
      </c>
    </row>
    <row r="13" spans="1:4" ht="13.5" thickBot="1" x14ac:dyDescent="0.25">
      <c r="A13" s="130" t="s">
        <v>163</v>
      </c>
      <c r="B13" s="119">
        <v>1301658</v>
      </c>
      <c r="C13" s="119">
        <f>C8+C10</f>
        <v>576693</v>
      </c>
      <c r="D13" s="119">
        <f t="shared" ref="D13:D17" si="1">SUM(B13:C13)</f>
        <v>1878351</v>
      </c>
    </row>
    <row r="14" spans="1:4" x14ac:dyDescent="0.2">
      <c r="A14" s="127" t="s">
        <v>60</v>
      </c>
      <c r="B14" s="15">
        <v>0</v>
      </c>
      <c r="C14" s="15">
        <v>0</v>
      </c>
      <c r="D14" s="10">
        <f t="shared" si="1"/>
        <v>0</v>
      </c>
    </row>
    <row r="15" spans="1:4" ht="25.5" x14ac:dyDescent="0.2">
      <c r="A15" s="128" t="s">
        <v>78</v>
      </c>
      <c r="B15" s="15">
        <v>0</v>
      </c>
      <c r="C15" s="15">
        <v>264917</v>
      </c>
      <c r="D15" s="16">
        <f t="shared" si="1"/>
        <v>264917</v>
      </c>
    </row>
    <row r="16" spans="1:4" x14ac:dyDescent="0.2">
      <c r="A16" s="127" t="s">
        <v>61</v>
      </c>
      <c r="B16" s="15">
        <v>0</v>
      </c>
      <c r="C16" s="15">
        <v>-24533</v>
      </c>
      <c r="D16" s="15">
        <f t="shared" si="1"/>
        <v>-24533</v>
      </c>
    </row>
    <row r="17" spans="1:4" ht="38.25" x14ac:dyDescent="0.2">
      <c r="A17" s="129" t="s">
        <v>79</v>
      </c>
      <c r="B17" s="15">
        <v>432505</v>
      </c>
      <c r="C17" s="15">
        <v>-432505</v>
      </c>
      <c r="D17" s="15">
        <f t="shared" si="1"/>
        <v>0</v>
      </c>
    </row>
    <row r="18" spans="1:4" ht="13.5" thickBot="1" x14ac:dyDescent="0.25">
      <c r="A18" s="130" t="s">
        <v>159</v>
      </c>
      <c r="B18" s="132">
        <f>SUM(B13:B17)</f>
        <v>1734163</v>
      </c>
      <c r="C18" s="131">
        <f>SUM(C13:C17)</f>
        <v>384572</v>
      </c>
      <c r="D18" s="133">
        <f>SUM(B18:C18)</f>
        <v>2118735</v>
      </c>
    </row>
    <row r="21" spans="1:4" x14ac:dyDescent="0.2">
      <c r="A21" s="56" t="s">
        <v>70</v>
      </c>
      <c r="B21" s="57"/>
    </row>
    <row r="22" spans="1:4" x14ac:dyDescent="0.2">
      <c r="A22" s="19" t="s">
        <v>71</v>
      </c>
      <c r="B22" s="34"/>
      <c r="C22" s="134"/>
    </row>
    <row r="23" spans="1:4" x14ac:dyDescent="0.2">
      <c r="A23" s="19" t="s">
        <v>136</v>
      </c>
      <c r="B23" s="34"/>
    </row>
  </sheetData>
  <mergeCells count="1">
    <mergeCell ref="A3:B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zoomScale="115" zoomScaleNormal="115" workbookViewId="0">
      <selection activeCell="A38" sqref="A38"/>
    </sheetView>
  </sheetViews>
  <sheetFormatPr defaultRowHeight="12.75" x14ac:dyDescent="0.2"/>
  <cols>
    <col min="1" max="1" width="130.140625" style="49" customWidth="1"/>
    <col min="2" max="16384" width="9.140625" style="49"/>
  </cols>
  <sheetData>
    <row r="1" spans="1:1" x14ac:dyDescent="0.2">
      <c r="A1" s="141" t="s">
        <v>84</v>
      </c>
    </row>
    <row r="2" spans="1:1" x14ac:dyDescent="0.2">
      <c r="A2" s="142" t="s">
        <v>85</v>
      </c>
    </row>
    <row r="3" spans="1:1" x14ac:dyDescent="0.2">
      <c r="A3" s="142" t="s">
        <v>86</v>
      </c>
    </row>
    <row r="4" spans="1:1" x14ac:dyDescent="0.2">
      <c r="A4" s="142" t="s">
        <v>82</v>
      </c>
    </row>
    <row r="5" spans="1:1" x14ac:dyDescent="0.2">
      <c r="A5" s="142" t="s">
        <v>83</v>
      </c>
    </row>
    <row r="6" spans="1:1" x14ac:dyDescent="0.2">
      <c r="A6" s="142"/>
    </row>
    <row r="7" spans="1:1" x14ac:dyDescent="0.2">
      <c r="A7" s="143"/>
    </row>
    <row r="8" spans="1:1" x14ac:dyDescent="0.2">
      <c r="A8" s="144" t="s">
        <v>196</v>
      </c>
    </row>
    <row r="9" spans="1:1" ht="38.25" x14ac:dyDescent="0.2">
      <c r="A9" s="145" t="s">
        <v>197</v>
      </c>
    </row>
    <row r="10" spans="1:1" ht="25.5" customHeight="1" x14ac:dyDescent="0.2">
      <c r="A10" s="144" t="s">
        <v>198</v>
      </c>
    </row>
    <row r="11" spans="1:1" x14ac:dyDescent="0.2">
      <c r="A11" s="145" t="s">
        <v>199</v>
      </c>
    </row>
    <row r="12" spans="1:1" x14ac:dyDescent="0.2">
      <c r="A12" s="145" t="s">
        <v>200</v>
      </c>
    </row>
    <row r="13" spans="1:1" x14ac:dyDescent="0.2">
      <c r="A13" s="145" t="s">
        <v>201</v>
      </c>
    </row>
    <row r="14" spans="1:1" ht="25.5" x14ac:dyDescent="0.2">
      <c r="A14" s="145" t="s">
        <v>202</v>
      </c>
    </row>
    <row r="15" spans="1:1" ht="25.5" x14ac:dyDescent="0.2">
      <c r="A15" s="145" t="s">
        <v>166</v>
      </c>
    </row>
    <row r="16" spans="1:1" x14ac:dyDescent="0.2">
      <c r="A16" s="145" t="s">
        <v>167</v>
      </c>
    </row>
    <row r="17" spans="1:5" x14ac:dyDescent="0.2">
      <c r="A17" s="145" t="s">
        <v>168</v>
      </c>
    </row>
    <row r="18" spans="1:5" ht="25.5" x14ac:dyDescent="0.2">
      <c r="A18" s="145" t="s">
        <v>169</v>
      </c>
    </row>
    <row r="19" spans="1:5" x14ac:dyDescent="0.2">
      <c r="A19" s="145" t="s">
        <v>170</v>
      </c>
    </row>
    <row r="20" spans="1:5" x14ac:dyDescent="0.2">
      <c r="A20" s="145" t="s">
        <v>171</v>
      </c>
    </row>
    <row r="21" spans="1:5" x14ac:dyDescent="0.2">
      <c r="A21" s="145" t="s">
        <v>172</v>
      </c>
    </row>
    <row r="22" spans="1:5" x14ac:dyDescent="0.2">
      <c r="A22" s="145" t="s">
        <v>173</v>
      </c>
    </row>
    <row r="23" spans="1:5" x14ac:dyDescent="0.2">
      <c r="A23" s="145" t="s">
        <v>203</v>
      </c>
    </row>
    <row r="24" spans="1:5" x14ac:dyDescent="0.2">
      <c r="A24" s="145" t="s">
        <v>174</v>
      </c>
    </row>
    <row r="25" spans="1:5" x14ac:dyDescent="0.2">
      <c r="A25" s="145" t="s">
        <v>175</v>
      </c>
    </row>
    <row r="26" spans="1:5" ht="27" customHeight="1" x14ac:dyDescent="0.2">
      <c r="A26" s="146" t="s">
        <v>176</v>
      </c>
    </row>
    <row r="27" spans="1:5" ht="25.5" x14ac:dyDescent="0.2">
      <c r="A27" s="146" t="s">
        <v>177</v>
      </c>
    </row>
    <row r="28" spans="1:5" ht="25.5" customHeight="1" x14ac:dyDescent="0.2">
      <c r="A28" s="146" t="s">
        <v>178</v>
      </c>
    </row>
    <row r="29" spans="1:5" ht="25.5" customHeight="1" x14ac:dyDescent="0.2">
      <c r="A29" s="147" t="s">
        <v>179</v>
      </c>
    </row>
    <row r="30" spans="1:5" x14ac:dyDescent="0.2">
      <c r="A30" s="147" t="s">
        <v>180</v>
      </c>
    </row>
    <row r="31" spans="1:5" ht="35.25" customHeight="1" x14ac:dyDescent="0.2">
      <c r="A31" s="147"/>
      <c r="E31" s="147"/>
    </row>
    <row r="32" spans="1:5" x14ac:dyDescent="0.2">
      <c r="A32" s="19" t="s">
        <v>71</v>
      </c>
      <c r="B32" s="34"/>
      <c r="C32" s="19"/>
    </row>
    <row r="33" spans="1:8" x14ac:dyDescent="0.2">
      <c r="A33" s="19" t="s">
        <v>136</v>
      </c>
      <c r="B33" s="34"/>
      <c r="C33" s="19"/>
    </row>
    <row r="34" spans="1:8" x14ac:dyDescent="0.2">
      <c r="A34" s="147"/>
      <c r="H34" s="147"/>
    </row>
    <row r="35" spans="1:8" x14ac:dyDescent="0.2">
      <c r="A35" s="147"/>
    </row>
    <row r="36" spans="1:8" x14ac:dyDescent="0.2">
      <c r="A36" s="19" t="s">
        <v>72</v>
      </c>
    </row>
    <row r="37" spans="1:8" x14ac:dyDescent="0.2">
      <c r="A37" s="19" t="s">
        <v>73</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7" workbookViewId="0">
      <selection activeCell="C13" sqref="C13"/>
    </sheetView>
  </sheetViews>
  <sheetFormatPr defaultRowHeight="12.75" x14ac:dyDescent="0.2"/>
  <cols>
    <col min="1" max="1" width="9.140625" customWidth="1"/>
    <col min="2" max="2" width="34.42578125" customWidth="1"/>
    <col min="3" max="3" width="39.42578125" customWidth="1"/>
    <col min="4" max="4" width="22.42578125" customWidth="1"/>
    <col min="5" max="5" width="27.85546875" customWidth="1"/>
  </cols>
  <sheetData>
    <row r="1" spans="1:5" ht="16.5" x14ac:dyDescent="0.3">
      <c r="A1" s="2"/>
      <c r="B1" s="2"/>
      <c r="C1" s="4" t="s">
        <v>87</v>
      </c>
      <c r="D1" s="2"/>
      <c r="E1" s="2"/>
    </row>
    <row r="2" spans="1:5" ht="16.5" x14ac:dyDescent="0.3">
      <c r="A2" s="2"/>
      <c r="B2" s="2"/>
      <c r="C2" s="4" t="s">
        <v>88</v>
      </c>
      <c r="D2" s="2"/>
      <c r="E2" s="2"/>
    </row>
    <row r="3" spans="1:5" ht="16.5" x14ac:dyDescent="0.3">
      <c r="A3" s="2"/>
      <c r="B3" s="2"/>
      <c r="C3" s="4" t="s">
        <v>89</v>
      </c>
      <c r="D3" s="2"/>
      <c r="E3" s="2"/>
    </row>
    <row r="4" spans="1:5" ht="16.5" x14ac:dyDescent="0.3">
      <c r="A4" s="2"/>
      <c r="B4" s="2"/>
      <c r="C4" s="5" t="s">
        <v>97</v>
      </c>
      <c r="D4" s="2"/>
      <c r="E4" s="2"/>
    </row>
    <row r="5" spans="1:5" ht="16.5" x14ac:dyDescent="0.3">
      <c r="A5" s="2"/>
      <c r="B5" s="2"/>
      <c r="C5" s="4" t="s">
        <v>98</v>
      </c>
      <c r="D5" s="2"/>
      <c r="E5" s="2"/>
    </row>
    <row r="6" spans="1:5" x14ac:dyDescent="0.2">
      <c r="A6" s="2"/>
      <c r="B6" s="2"/>
      <c r="C6" s="2"/>
      <c r="D6" s="2"/>
      <c r="E6" s="2"/>
    </row>
    <row r="7" spans="1:5" ht="16.5" x14ac:dyDescent="0.3">
      <c r="A7" s="2"/>
      <c r="B7" s="8" t="s">
        <v>90</v>
      </c>
      <c r="C7" s="4"/>
      <c r="D7" s="2"/>
      <c r="E7" s="2"/>
    </row>
    <row r="8" spans="1:5" ht="16.5" x14ac:dyDescent="0.3">
      <c r="A8" s="2"/>
      <c r="B8" s="4" t="s">
        <v>99</v>
      </c>
      <c r="C8" s="4"/>
      <c r="D8" s="2"/>
      <c r="E8" s="2"/>
    </row>
    <row r="9" spans="1:5" ht="16.5" x14ac:dyDescent="0.3">
      <c r="A9" s="2"/>
      <c r="B9" s="4" t="s">
        <v>100</v>
      </c>
      <c r="C9" s="4"/>
      <c r="D9" s="2"/>
      <c r="E9" s="2"/>
    </row>
    <row r="10" spans="1:5" x14ac:dyDescent="0.2">
      <c r="A10" s="2"/>
      <c r="B10" s="2"/>
      <c r="C10" s="2"/>
      <c r="D10" s="2"/>
      <c r="E10" s="2"/>
    </row>
    <row r="11" spans="1:5" ht="16.5" x14ac:dyDescent="0.2">
      <c r="A11" s="6" t="s">
        <v>80</v>
      </c>
      <c r="B11" s="2"/>
      <c r="C11" s="2"/>
      <c r="D11" s="2"/>
      <c r="E11" s="2"/>
    </row>
    <row r="12" spans="1:5" ht="16.5" x14ac:dyDescent="0.2">
      <c r="A12" s="6" t="s">
        <v>81</v>
      </c>
      <c r="B12" s="2"/>
      <c r="C12" s="2"/>
      <c r="D12" s="2"/>
      <c r="E12" s="2"/>
    </row>
    <row r="13" spans="1:5" ht="16.5" x14ac:dyDescent="0.2">
      <c r="A13" s="6" t="s">
        <v>82</v>
      </c>
      <c r="B13" s="2"/>
      <c r="C13" s="2"/>
      <c r="D13" s="2"/>
      <c r="E13" s="2"/>
    </row>
    <row r="14" spans="1:5" ht="16.5" x14ac:dyDescent="0.2">
      <c r="A14" s="6" t="s">
        <v>91</v>
      </c>
      <c r="B14" s="2"/>
      <c r="C14" s="2"/>
      <c r="D14" s="2"/>
      <c r="E14" s="2"/>
    </row>
    <row r="15" spans="1:5" ht="16.5" x14ac:dyDescent="0.3">
      <c r="A15" s="4" t="s">
        <v>194</v>
      </c>
      <c r="B15" s="2"/>
      <c r="C15" s="2"/>
      <c r="D15" s="2"/>
      <c r="E15" s="2"/>
    </row>
    <row r="16" spans="1:5" x14ac:dyDescent="0.2">
      <c r="A16" s="2"/>
      <c r="B16" s="2"/>
      <c r="C16" s="2"/>
      <c r="D16" s="2"/>
      <c r="E16" s="2"/>
    </row>
    <row r="17" spans="1:5" ht="16.5" x14ac:dyDescent="0.2">
      <c r="A17" s="176" t="s">
        <v>92</v>
      </c>
      <c r="B17" s="176"/>
      <c r="C17" s="176"/>
      <c r="D17" s="176" t="s">
        <v>93</v>
      </c>
      <c r="E17" s="176" t="s">
        <v>94</v>
      </c>
    </row>
    <row r="18" spans="1:5" x14ac:dyDescent="0.2">
      <c r="A18" s="177" t="s">
        <v>101</v>
      </c>
      <c r="B18" s="177" t="s">
        <v>106</v>
      </c>
      <c r="C18" s="177" t="s">
        <v>107</v>
      </c>
      <c r="D18" s="176"/>
      <c r="E18" s="176"/>
    </row>
    <row r="19" spans="1:5" x14ac:dyDescent="0.2">
      <c r="A19" s="177"/>
      <c r="B19" s="177" t="s">
        <v>102</v>
      </c>
      <c r="C19" s="177" t="s">
        <v>103</v>
      </c>
      <c r="D19" s="176"/>
      <c r="E19" s="176"/>
    </row>
    <row r="20" spans="1:5" ht="50.25" customHeight="1" x14ac:dyDescent="0.2">
      <c r="A20" s="177"/>
      <c r="B20" s="177" t="s">
        <v>104</v>
      </c>
      <c r="C20" s="177"/>
      <c r="D20" s="176"/>
      <c r="E20" s="176"/>
    </row>
    <row r="21" spans="1:5" ht="54" customHeight="1" x14ac:dyDescent="0.2">
      <c r="A21" s="177"/>
      <c r="B21" s="177" t="s">
        <v>105</v>
      </c>
      <c r="C21" s="177"/>
      <c r="D21" s="176"/>
      <c r="E21" s="176"/>
    </row>
    <row r="22" spans="1:5" ht="16.5" x14ac:dyDescent="0.2">
      <c r="A22" s="7">
        <v>1</v>
      </c>
      <c r="B22" s="7">
        <v>2</v>
      </c>
      <c r="C22" s="7">
        <v>3</v>
      </c>
      <c r="D22" s="7">
        <v>4</v>
      </c>
      <c r="E22" s="7">
        <v>5</v>
      </c>
    </row>
    <row r="23" spans="1:5" ht="16.5" x14ac:dyDescent="0.2">
      <c r="A23" s="7" t="s">
        <v>95</v>
      </c>
      <c r="B23" s="7" t="s">
        <v>157</v>
      </c>
      <c r="C23" s="9">
        <v>0.97966799999999998</v>
      </c>
      <c r="D23" s="7" t="s">
        <v>96</v>
      </c>
      <c r="E23" s="7" t="s">
        <v>96</v>
      </c>
    </row>
    <row r="28" spans="1:5" x14ac:dyDescent="0.2">
      <c r="A28" s="1" t="s">
        <v>71</v>
      </c>
    </row>
    <row r="29" spans="1:5" x14ac:dyDescent="0.2">
      <c r="A29" s="1" t="s">
        <v>136</v>
      </c>
    </row>
    <row r="30" spans="1:5" ht="15.75" x14ac:dyDescent="0.2">
      <c r="A30" s="3"/>
    </row>
    <row r="31" spans="1:5" ht="15.75" x14ac:dyDescent="0.2">
      <c r="A31" s="3"/>
    </row>
    <row r="32" spans="1:5" x14ac:dyDescent="0.2">
      <c r="A32" s="1" t="s">
        <v>72</v>
      </c>
    </row>
    <row r="33" spans="1:1" x14ac:dyDescent="0.2">
      <c r="A33" s="1" t="s">
        <v>73</v>
      </c>
    </row>
  </sheetData>
  <mergeCells count="6">
    <mergeCell ref="A17:C17"/>
    <mergeCell ref="D17:D21"/>
    <mergeCell ref="E17:E21"/>
    <mergeCell ref="A18:A21"/>
    <mergeCell ref="B18:B21"/>
    <mergeCell ref="C18:C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tabSelected="1" workbookViewId="0">
      <selection activeCell="C9" sqref="C9:C20"/>
    </sheetView>
  </sheetViews>
  <sheetFormatPr defaultRowHeight="12.75" x14ac:dyDescent="0.2"/>
  <cols>
    <col min="1" max="1" width="38.7109375" style="49" customWidth="1"/>
    <col min="2" max="2" width="29.7109375" style="49" customWidth="1"/>
    <col min="3" max="3" width="25.42578125" style="49" customWidth="1"/>
    <col min="4" max="16384" width="9.140625" style="49"/>
  </cols>
  <sheetData>
    <row r="1" spans="1:3" x14ac:dyDescent="0.2">
      <c r="A1" s="135"/>
      <c r="B1" s="135"/>
      <c r="C1" s="136"/>
    </row>
    <row r="2" spans="1:3" x14ac:dyDescent="0.2">
      <c r="A2" s="135"/>
      <c r="B2" s="135"/>
      <c r="C2" s="137"/>
    </row>
    <row r="3" spans="1:3" x14ac:dyDescent="0.2">
      <c r="A3" s="178" t="s">
        <v>109</v>
      </c>
      <c r="B3" s="178"/>
      <c r="C3" s="178"/>
    </row>
    <row r="4" spans="1:3" x14ac:dyDescent="0.2">
      <c r="A4" s="178" t="s">
        <v>110</v>
      </c>
      <c r="B4" s="178"/>
      <c r="C4" s="178"/>
    </row>
    <row r="5" spans="1:3" x14ac:dyDescent="0.2">
      <c r="A5" s="178" t="s">
        <v>195</v>
      </c>
      <c r="B5" s="178"/>
      <c r="C5" s="178"/>
    </row>
    <row r="6" spans="1:3" x14ac:dyDescent="0.2">
      <c r="A6" s="178" t="s">
        <v>111</v>
      </c>
      <c r="B6" s="179"/>
      <c r="C6" s="179"/>
    </row>
    <row r="7" spans="1:3" ht="15.75" customHeight="1" thickBot="1" x14ac:dyDescent="0.25">
      <c r="A7" s="135"/>
      <c r="B7" s="135"/>
      <c r="C7" s="136"/>
    </row>
    <row r="8" spans="1:3" ht="100.5" customHeight="1" thickBot="1" x14ac:dyDescent="0.25">
      <c r="A8" s="138" t="s">
        <v>112</v>
      </c>
      <c r="B8" s="139" t="s">
        <v>114</v>
      </c>
      <c r="C8" s="139" t="s">
        <v>113</v>
      </c>
    </row>
    <row r="9" spans="1:3" ht="14.25" x14ac:dyDescent="0.2">
      <c r="A9" s="163" t="s">
        <v>116</v>
      </c>
      <c r="B9" s="168" t="s">
        <v>115</v>
      </c>
      <c r="C9" s="180">
        <v>0.17699999999999999</v>
      </c>
    </row>
    <row r="10" spans="1:3" ht="25.5" x14ac:dyDescent="0.2">
      <c r="A10" s="164" t="s">
        <v>117</v>
      </c>
      <c r="B10" s="169" t="s">
        <v>127</v>
      </c>
      <c r="C10" s="180">
        <v>1.0999999999999999E-2</v>
      </c>
    </row>
    <row r="11" spans="1:3" ht="14.25" x14ac:dyDescent="0.2">
      <c r="A11" s="164" t="s">
        <v>118</v>
      </c>
      <c r="B11" s="169" t="s">
        <v>128</v>
      </c>
      <c r="C11" s="180">
        <v>3.5000000000000003E-2</v>
      </c>
    </row>
    <row r="12" spans="1:3" ht="25.5" x14ac:dyDescent="0.2">
      <c r="A12" s="164" t="s">
        <v>119</v>
      </c>
      <c r="B12" s="169" t="s">
        <v>127</v>
      </c>
      <c r="C12" s="180">
        <v>0</v>
      </c>
    </row>
    <row r="13" spans="1:3" ht="14.25" x14ac:dyDescent="0.2">
      <c r="A13" s="165" t="s">
        <v>120</v>
      </c>
      <c r="B13" s="169" t="s">
        <v>129</v>
      </c>
      <c r="C13" s="180">
        <v>0.21199999999999999</v>
      </c>
    </row>
    <row r="14" spans="1:3" ht="14.25" x14ac:dyDescent="0.2">
      <c r="A14" s="165" t="s">
        <v>164</v>
      </c>
      <c r="B14" s="169" t="s">
        <v>165</v>
      </c>
      <c r="C14" s="180">
        <v>0.16800000000000001</v>
      </c>
    </row>
    <row r="15" spans="1:3" ht="14.25" x14ac:dyDescent="0.2">
      <c r="A15" s="165" t="s">
        <v>121</v>
      </c>
      <c r="B15" s="169" t="s">
        <v>130</v>
      </c>
      <c r="C15" s="180">
        <v>0.16800000000000001</v>
      </c>
    </row>
    <row r="16" spans="1:3" ht="14.25" x14ac:dyDescent="0.2">
      <c r="A16" s="165" t="s">
        <v>122</v>
      </c>
      <c r="B16" s="169" t="s">
        <v>131</v>
      </c>
      <c r="C16" s="180">
        <v>0.126</v>
      </c>
    </row>
    <row r="17" spans="1:3" ht="14.25" x14ac:dyDescent="0.2">
      <c r="A17" s="165" t="s">
        <v>123</v>
      </c>
      <c r="B17" s="169" t="s">
        <v>132</v>
      </c>
      <c r="C17" s="180">
        <v>0.61799999999999999</v>
      </c>
    </row>
    <row r="18" spans="1:3" ht="25.5" x14ac:dyDescent="0.2">
      <c r="A18" s="166" t="s">
        <v>124</v>
      </c>
      <c r="B18" s="170" t="s">
        <v>115</v>
      </c>
      <c r="C18" s="181">
        <v>5.0000000000000001E-3</v>
      </c>
    </row>
    <row r="19" spans="1:3" ht="25.5" x14ac:dyDescent="0.2">
      <c r="A19" s="166" t="s">
        <v>125</v>
      </c>
      <c r="B19" s="170" t="s">
        <v>115</v>
      </c>
      <c r="C19" s="181">
        <v>0.02</v>
      </c>
    </row>
    <row r="20" spans="1:3" ht="16.5" thickBot="1" x14ac:dyDescent="0.25">
      <c r="A20" s="167" t="s">
        <v>126</v>
      </c>
      <c r="B20" s="171" t="s">
        <v>133</v>
      </c>
      <c r="C20" s="182">
        <v>0.21199999999999999</v>
      </c>
    </row>
    <row r="25" spans="1:3" x14ac:dyDescent="0.2">
      <c r="A25" s="1" t="s">
        <v>71</v>
      </c>
    </row>
    <row r="26" spans="1:3" x14ac:dyDescent="0.2">
      <c r="A26" s="1" t="s">
        <v>136</v>
      </c>
    </row>
    <row r="27" spans="1:3" x14ac:dyDescent="0.2">
      <c r="A27" s="140"/>
    </row>
    <row r="28" spans="1:3" x14ac:dyDescent="0.2">
      <c r="A28" s="140"/>
    </row>
    <row r="29" spans="1:3" x14ac:dyDescent="0.2">
      <c r="A29" s="1" t="s">
        <v>72</v>
      </c>
    </row>
    <row r="30" spans="1:3" x14ac:dyDescent="0.2">
      <c r="A30" s="1" t="s">
        <v>73</v>
      </c>
    </row>
  </sheetData>
  <mergeCells count="4">
    <mergeCell ref="A3:C3"/>
    <mergeCell ref="A4:C4"/>
    <mergeCell ref="A5:C5"/>
    <mergeCell ref="A6:C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2</vt:i4>
      </vt:variant>
    </vt:vector>
  </HeadingPairs>
  <TitlesOfParts>
    <vt:vector size="9" baseType="lpstr">
      <vt:lpstr>BS</vt:lpstr>
      <vt:lpstr>PL</vt:lpstr>
      <vt:lpstr>CF</vt:lpstr>
      <vt:lpstr>CE</vt:lpstr>
      <vt:lpstr>Notes</vt:lpstr>
      <vt:lpstr>Notes 2</vt:lpstr>
      <vt:lpstr>Economic normatives</vt:lpstr>
      <vt:lpstr>BS!Область_печати</vt:lpstr>
      <vt:lpstr>PL!Область_печати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Нарбекова Мээрим Уланбековна</cp:lastModifiedBy>
  <cp:lastPrinted>2015-11-04T11:45:51Z</cp:lastPrinted>
  <dcterms:created xsi:type="dcterms:W3CDTF">1996-10-08T23:32:33Z</dcterms:created>
  <dcterms:modified xsi:type="dcterms:W3CDTF">2021-02-01T08:28:06Z</dcterms:modified>
</cp:coreProperties>
</file>