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<sst xmlns="http://schemas.openxmlformats.org/spreadsheetml/2006/main" count="142" uniqueCount="105">
  <si>
    <t>Илебаев Н.Э.</t>
  </si>
  <si>
    <t>КАПИТАЛ</t>
  </si>
  <si>
    <t>Чистые непроцентные доходы</t>
  </si>
  <si>
    <t>март 2015 г.</t>
  </si>
  <si>
    <t>март 2014 г.</t>
  </si>
  <si>
    <t>март 2013 г.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</si>
  <si>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</si>
  <si>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</si>
  <si>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</si>
  <si>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</si>
  <si>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</si>
  <si>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</si>
  <si>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банктарга берилген насыялар жана аванстар</t>
  </si>
  <si>
    <t>Таза насыялардын жыйынтыгы</t>
  </si>
  <si>
    <t>Тындырууга чейин кармалган инвестициялар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</si>
  <si>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</si>
  <si>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</si>
  <si>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</si>
  <si>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</si>
  <si>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</si>
  <si>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</si>
  <si>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</si>
  <si>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</si>
  <si>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</si>
  <si>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</si>
  <si>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</si>
  <si>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</si>
  <si>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</si>
  <si>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</si>
  <si>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</si>
  <si>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</si>
  <si>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</si>
  <si>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</si>
  <si>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</si>
  <si>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</si>
  <si>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 xml:space="preserve">ОАО "КЫРГЫЗСТАН Коммерциялык банктын" 2015-жылдын 31-мартка карата финансылык абал жөнүндө отчет  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</si>
  <si>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</si>
  <si>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</si>
  <si>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</si>
  <si>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</si>
  <si>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</si>
  <si>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</si>
  <si>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</si>
  <si>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</si>
  <si>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</si>
  <si>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кирешелер</t>
  </si>
  <si>
    <t>Операкиондук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</si>
  <si>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</si>
  <si>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</si>
  <si>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</si>
  <si>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</si>
  <si>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</si>
  <si>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ОАО "КЫРГЫЗСТАН Коммерциялык банктын" 2015-жылдын 31-мартка карата  жалпы киреше отчету</t>
  </si>
  <si>
    <t>Негизги сумманын үстүнөн пайыз кошулган, баасыздануудан зыян тарткан активдер</t>
  </si>
  <si>
    <t>Негизги сумманын үстүнөн пайыз кошулган, баасызданууга чейин зыян тарткан активдерден таза пайыздык киреше</t>
  </si>
  <si>
    <t>Башка операциялардан баасыздануудан зыян тартуу</t>
  </si>
  <si>
    <t>Баасыздануудан резервди алууга тышкары</t>
  </si>
  <si>
    <t>Чыстый приток денежных средств от операционной деятельности</t>
  </si>
  <si>
    <t>I - квартал  2015г.</t>
  </si>
  <si>
    <t>I - квартал  2014г.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</si>
  <si>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</si>
  <si>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</si>
  <si>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</si>
  <si>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</si>
  <si>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</si>
  <si>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</si>
  <si>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</si>
  <si>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</si>
  <si>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активдердин жана милдеттенмелердин өзгөрүүлөрү: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</si>
  <si>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</si>
  <si>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</si>
  <si>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</si>
  <si>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</si>
  <si>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</si>
  <si>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</si>
  <si>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</si>
  <si>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</si>
  <si>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</si>
  <si>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</si>
  <si>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</si>
  <si>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</si>
  <si>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</si>
  <si>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</si>
  <si>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</si>
  <si>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мекемелердеги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</si>
  <si>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</si>
  <si>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</si>
  <si>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</si>
  <si>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</si>
  <si>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</si>
  <si>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</si>
  <si>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2015-жылдын 31-мартка карата акча каражаттарынын жылышы жөнүндө отчет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</si>
  <si>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</si>
  <si>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</si>
  <si>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</si>
  <si>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</si>
  <si>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капитал</t>
  </si>
  <si>
    <t>2014-жылдын 01-январга</t>
  </si>
  <si>
    <t>Акцияларды чыгаруу</t>
  </si>
  <si>
    <t>Жылдык жалпы кирешенин жыйынтыгы</t>
  </si>
  <si>
    <t>Жарыяланган үлүштүк кирешелер</t>
  </si>
  <si>
    <t>2014-жылдын 31-декабрга</t>
  </si>
  <si>
    <t>2015-жылдын 31-мартка</t>
  </si>
  <si>
    <t xml:space="preserve">Бөлүштүрүлбөгөн пайданы уставдык капиталга жана кошумча төлөнгөн капиталга которуу </t>
  </si>
  <si>
    <t>2015-жылдын 31-мартка карата капиталдын өзгөрүшү жөнүндө отчет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</si>
</sst>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2" fillId="0" borderId="13" xfId="68" applyNumberFormat="1" applyFont="1" applyFill="1" applyBorder="1" applyAlignment="1">
      <alignment/>
    </xf>
    <xf numFmtId="180" fontId="12" fillId="0" borderId="0" xfId="68" applyNumberFormat="1" applyFont="1" applyFill="1" applyBorder="1" applyAlignment="1">
      <alignment/>
    </xf>
    <xf numFmtId="180" fontId="12" fillId="0" borderId="11" xfId="68" applyNumberFormat="1" applyFont="1" applyFill="1" applyBorder="1" applyAlignment="1">
      <alignment/>
    </xf>
    <xf numFmtId="0" fontId="54" fillId="0" borderId="0" xfId="40" applyFont="1" applyFill="1" applyBorder="1" applyAlignment="1">
      <alignment/>
      <protection/>
    </xf>
    <xf numFmtId="180" fontId="54" fillId="0" borderId="0" xfId="41" applyNumberFormat="1" applyFont="1" applyFill="1" applyAlignment="1">
      <alignment horizontal="right"/>
      <protection/>
    </xf>
    <xf numFmtId="180" fontId="55" fillId="0" borderId="0" xfId="68" applyNumberFormat="1" applyFont="1" applyFill="1" applyBorder="1" applyAlignment="1">
      <alignment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0" fontId="13" fillId="0" borderId="0" xfId="0" applyFont="1" applyFill="1" applyAlignment="1">
      <alignment/>
    </xf>
    <xf numFmtId="37" fontId="54" fillId="0" borderId="0" xfId="33" applyNumberFormat="1" applyFont="1" applyFill="1" applyAlignment="1">
      <alignment/>
    </xf>
    <xf numFmtId="180" fontId="55" fillId="0" borderId="11" xfId="34" applyNumberFormat="1" applyFont="1" applyFill="1" applyBorder="1" applyAlignment="1">
      <alignment/>
    </xf>
    <xf numFmtId="177" fontId="54" fillId="0" borderId="0" xfId="34" applyNumberFormat="1" applyFont="1" applyFill="1" applyBorder="1" applyAlignment="1">
      <alignment horizontal="left"/>
    </xf>
    <xf numFmtId="180" fontId="55" fillId="0" borderId="13" xfId="34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left" wrapText="1"/>
      <protection/>
    </xf>
    <xf numFmtId="180" fontId="54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5" fillId="0" borderId="0" xfId="41" applyNumberFormat="1" applyFont="1" applyFill="1" applyAlignment="1">
      <alignment horizontal="right"/>
      <protection/>
    </xf>
    <xf numFmtId="180" fontId="55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180" fontId="55" fillId="0" borderId="13" xfId="68" applyNumberFormat="1" applyFont="1" applyFill="1" applyBorder="1" applyAlignment="1">
      <alignment/>
    </xf>
    <xf numFmtId="180" fontId="54" fillId="0" borderId="0" xfId="0" applyNumberFormat="1" applyFont="1" applyFill="1" applyBorder="1" applyAlignment="1">
      <alignment/>
    </xf>
    <xf numFmtId="180" fontId="55" fillId="0" borderId="0" xfId="0" applyNumberFormat="1" applyFont="1" applyFill="1" applyBorder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0" fontId="8" fillId="0" borderId="0" xfId="40" applyFont="1" applyBorder="1" applyAlignment="1">
      <alignment horizontal="left" wrapText="1"/>
      <protection/>
    </xf>
    <xf numFmtId="0" fontId="14" fillId="0" borderId="0" xfId="0" applyFont="1" applyBorder="1" applyAlignment="1">
      <alignment horizontal="left" vertical="top" wrapText="1"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0" fontId="7" fillId="0" borderId="0" xfId="40" applyFont="1" applyBorder="1" applyAlignment="1">
      <alignment horizontal="left"/>
      <protection/>
    </xf>
    <xf numFmtId="0" fontId="7" fillId="33" borderId="0" xfId="40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8" fillId="0" borderId="0" xfId="39" applyFont="1">
      <alignment/>
      <protection/>
    </xf>
    <xf numFmtId="0" fontId="7" fillId="0" borderId="0" xfId="40" applyFont="1" applyBorder="1" applyAlignment="1">
      <alignment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2" fillId="0" borderId="14" xfId="35" applyFont="1" applyBorder="1" applyAlignment="1">
      <alignment vertical="top"/>
      <protection/>
    </xf>
    <xf numFmtId="0" fontId="34" fillId="0" borderId="14" xfId="35" applyFont="1" applyBorder="1" applyAlignment="1">
      <alignment horizontal="left" vertical="top"/>
      <protection/>
    </xf>
    <xf numFmtId="180" fontId="34" fillId="0" borderId="14" xfId="35" applyNumberFormat="1" applyFont="1" applyFill="1" applyBorder="1" applyAlignment="1">
      <alignment/>
      <protection/>
    </xf>
    <xf numFmtId="180" fontId="34" fillId="0" borderId="15" xfId="35" applyNumberFormat="1" applyFont="1" applyFill="1" applyBorder="1" applyAlignment="1">
      <alignment/>
      <protection/>
    </xf>
    <xf numFmtId="180" fontId="34" fillId="0" borderId="16" xfId="35" applyNumberFormat="1" applyFont="1" applyFill="1" applyBorder="1" applyAlignment="1">
      <alignment/>
      <protection/>
    </xf>
    <xf numFmtId="0" fontId="32" fillId="0" borderId="14" xfId="35" applyFont="1" applyBorder="1" applyAlignment="1">
      <alignment horizontal="left" vertical="top"/>
      <protection/>
    </xf>
    <xf numFmtId="180" fontId="34" fillId="0" borderId="17" xfId="35" applyNumberFormat="1" applyFont="1" applyFill="1" applyBorder="1" applyAlignment="1">
      <alignment/>
      <protection/>
    </xf>
    <xf numFmtId="180" fontId="34" fillId="0" borderId="18" xfId="35" applyNumberFormat="1" applyFont="1" applyFill="1" applyBorder="1" applyAlignment="1">
      <alignment/>
      <protection/>
    </xf>
    <xf numFmtId="0" fontId="34" fillId="0" borderId="14" xfId="35" applyFont="1" applyBorder="1" applyAlignment="1">
      <alignment vertical="top"/>
      <protection/>
    </xf>
    <xf numFmtId="180" fontId="34" fillId="33" borderId="14" xfId="35" applyNumberFormat="1" applyFont="1" applyFill="1" applyBorder="1" applyAlignment="1">
      <alignment/>
      <protection/>
    </xf>
    <xf numFmtId="180" fontId="34" fillId="33" borderId="17" xfId="35" applyNumberFormat="1" applyFont="1" applyFill="1" applyBorder="1" applyAlignment="1">
      <alignment horizontal="right"/>
      <protection/>
    </xf>
    <xf numFmtId="180" fontId="34" fillId="0" borderId="17" xfId="35" applyNumberFormat="1" applyFont="1" applyFill="1" applyBorder="1" applyAlignment="1">
      <alignment horizontal="right"/>
      <protection/>
    </xf>
    <xf numFmtId="180" fontId="34" fillId="0" borderId="18" xfId="35" applyNumberFormat="1" applyFont="1" applyFill="1" applyBorder="1" applyAlignment="1">
      <alignment horizontal="right"/>
      <protection/>
    </xf>
    <xf numFmtId="180" fontId="34" fillId="0" borderId="19" xfId="35" applyNumberFormat="1" applyFont="1" applyFill="1" applyBorder="1" applyAlignment="1">
      <alignment horizontal="right"/>
      <protection/>
    </xf>
    <xf numFmtId="0" fontId="34" fillId="0" borderId="14" xfId="35" applyFont="1" applyBorder="1" applyAlignment="1">
      <alignment vertical="top" wrapText="1"/>
      <protection/>
    </xf>
    <xf numFmtId="180" fontId="32" fillId="0" borderId="14" xfId="35" applyNumberFormat="1" applyFont="1" applyFill="1" applyBorder="1" applyAlignment="1">
      <alignment horizontal="right"/>
      <protection/>
    </xf>
    <xf numFmtId="0" fontId="32" fillId="0" borderId="14" xfId="35" applyFont="1" applyBorder="1" applyAlignment="1">
      <alignment/>
      <protection/>
    </xf>
    <xf numFmtId="0" fontId="33" fillId="0" borderId="14" xfId="0" applyFont="1" applyBorder="1" applyAlignment="1">
      <alignment horizontal="center" wrapText="1"/>
    </xf>
    <xf numFmtId="182" fontId="33" fillId="0" borderId="14" xfId="0" applyNumberFormat="1" applyFont="1" applyBorder="1" applyAlignment="1">
      <alignment horizontal="center" wrapText="1"/>
    </xf>
    <xf numFmtId="0" fontId="34" fillId="0" borderId="14" xfId="35" applyFont="1" applyBorder="1" applyAlignment="1">
      <alignment horizontal="left" wrapText="1"/>
      <protection/>
    </xf>
    <xf numFmtId="0" fontId="34" fillId="0" borderId="17" xfId="35" applyFont="1" applyBorder="1" applyAlignment="1">
      <alignment horizontal="left"/>
      <protection/>
    </xf>
    <xf numFmtId="0" fontId="34" fillId="0" borderId="18" xfId="35" applyFont="1" applyBorder="1" applyAlignment="1">
      <alignment horizontal="left"/>
      <protection/>
    </xf>
    <xf numFmtId="0" fontId="34" fillId="0" borderId="14" xfId="35" applyFont="1" applyBorder="1" applyAlignment="1">
      <alignment/>
      <protection/>
    </xf>
    <xf numFmtId="0" fontId="34" fillId="0" borderId="17" xfId="35" applyFont="1" applyBorder="1" applyAlignment="1">
      <alignment/>
      <protection/>
    </xf>
    <xf numFmtId="0" fontId="34" fillId="0" borderId="19" xfId="35" applyFont="1" applyBorder="1" applyAlignment="1">
      <alignment horizontal="left"/>
      <protection/>
    </xf>
    <xf numFmtId="0" fontId="34" fillId="0" borderId="14" xfId="35" applyFont="1" applyBorder="1" applyAlignment="1">
      <alignment wrapText="1"/>
      <protection/>
    </xf>
    <xf numFmtId="0" fontId="32" fillId="0" borderId="14" xfId="35" applyFont="1" applyBorder="1" applyAlignment="1">
      <alignment vertical="top" wrapText="1"/>
      <protection/>
    </xf>
    <xf numFmtId="0" fontId="0" fillId="0" borderId="14" xfId="40" applyFont="1" applyFill="1" applyBorder="1" applyAlignment="1">
      <alignment/>
      <protection/>
    </xf>
    <xf numFmtId="0" fontId="0" fillId="0" borderId="0" xfId="41" applyFont="1" applyFill="1" applyBorder="1" applyAlignment="1">
      <alignment/>
      <protection/>
    </xf>
    <xf numFmtId="0" fontId="0" fillId="0" borderId="14" xfId="41" applyFont="1" applyFill="1" applyBorder="1" applyAlignment="1">
      <alignment wrapText="1"/>
      <protection/>
    </xf>
    <xf numFmtId="0" fontId="0" fillId="0" borderId="14" xfId="40" applyFont="1" applyFill="1" applyBorder="1" applyAlignment="1" quotePrefix="1">
      <alignment horizontal="left" wrapText="1"/>
      <protection/>
    </xf>
    <xf numFmtId="0" fontId="34" fillId="33" borderId="14" xfId="35" applyFont="1" applyFill="1" applyBorder="1" applyAlignment="1">
      <alignment horizontal="left" wrapText="1"/>
      <protection/>
    </xf>
    <xf numFmtId="0" fontId="34" fillId="33" borderId="14" xfId="35" applyFont="1" applyFill="1" applyBorder="1" applyAlignment="1">
      <alignment/>
      <protection/>
    </xf>
    <xf numFmtId="0" fontId="34" fillId="33" borderId="18" xfId="35" applyFont="1" applyFill="1" applyBorder="1" applyAlignment="1">
      <alignment/>
      <protection/>
    </xf>
    <xf numFmtId="0" fontId="34" fillId="33" borderId="18" xfId="35" applyFont="1" applyFill="1" applyBorder="1" applyAlignment="1">
      <alignment horizontal="left"/>
      <protection/>
    </xf>
    <xf numFmtId="0" fontId="34" fillId="33" borderId="20" xfId="35" applyFont="1" applyFill="1" applyBorder="1" applyAlignment="1">
      <alignment horizontal="left" wrapText="1"/>
      <protection/>
    </xf>
    <xf numFmtId="2" fontId="34" fillId="33" borderId="14" xfId="35" applyNumberFormat="1" applyFont="1" applyFill="1" applyBorder="1" applyAlignment="1">
      <alignment horizontal="left" wrapText="1"/>
      <protection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38" applyFont="1" applyBorder="1" applyAlignment="1">
      <alignment horizontal="right" vertical="top"/>
      <protection/>
    </xf>
    <xf numFmtId="0" fontId="8" fillId="0" borderId="0" xfId="38" applyFont="1" applyBorder="1" applyAlignment="1">
      <alignment horizontal="center" vertical="top" wrapText="1"/>
      <protection/>
    </xf>
    <xf numFmtId="0" fontId="8" fillId="0" borderId="0" xfId="38" applyFont="1" applyBorder="1" applyAlignment="1">
      <alignment vertical="top"/>
      <protection/>
    </xf>
    <xf numFmtId="0" fontId="7" fillId="0" borderId="0" xfId="38" applyFont="1" applyBorder="1" applyAlignment="1">
      <alignment vertical="top"/>
      <protection/>
    </xf>
    <xf numFmtId="0" fontId="8" fillId="0" borderId="0" xfId="0" applyFont="1" applyBorder="1" applyAlignment="1">
      <alignment vertical="top"/>
    </xf>
    <xf numFmtId="3" fontId="7" fillId="0" borderId="0" xfId="38" applyNumberFormat="1" applyFont="1" applyBorder="1" applyAlignment="1">
      <alignment vertical="top"/>
      <protection/>
    </xf>
    <xf numFmtId="180" fontId="7" fillId="0" borderId="0" xfId="41" applyNumberFormat="1" applyFont="1" applyFill="1" applyBorder="1" applyAlignment="1">
      <alignment horizontal="right" vertical="top"/>
      <protection/>
    </xf>
    <xf numFmtId="0" fontId="7" fillId="0" borderId="0" xfId="0" applyFont="1" applyBorder="1" applyAlignment="1">
      <alignment vertical="top"/>
    </xf>
    <xf numFmtId="180" fontId="7" fillId="0" borderId="0" xfId="41" applyNumberFormat="1" applyFont="1" applyFill="1" applyAlignment="1">
      <alignment horizontal="right" vertical="top"/>
      <protection/>
    </xf>
    <xf numFmtId="0" fontId="7" fillId="0" borderId="0" xfId="38" applyFont="1" applyBorder="1" applyAlignment="1" quotePrefix="1">
      <alignment horizontal="left" vertical="top" wrapText="1"/>
      <protection/>
    </xf>
    <xf numFmtId="180" fontId="7" fillId="0" borderId="12" xfId="41" applyNumberFormat="1" applyFont="1" applyFill="1" applyBorder="1" applyAlignment="1">
      <alignment horizontal="right" vertical="top"/>
      <protection/>
    </xf>
    <xf numFmtId="3" fontId="8" fillId="0" borderId="21" xfId="38" applyNumberFormat="1" applyFont="1" applyBorder="1" applyAlignment="1">
      <alignment vertical="top"/>
      <protection/>
    </xf>
    <xf numFmtId="180" fontId="7" fillId="0" borderId="10" xfId="41" applyNumberFormat="1" applyFont="1" applyFill="1" applyBorder="1" applyAlignment="1">
      <alignment horizontal="right" vertical="top"/>
      <protection/>
    </xf>
    <xf numFmtId="3" fontId="8" fillId="0" borderId="0" xfId="38" applyNumberFormat="1" applyFont="1" applyBorder="1" applyAlignment="1">
      <alignment vertical="top"/>
      <protection/>
    </xf>
    <xf numFmtId="3" fontId="0" fillId="0" borderId="0" xfId="38" applyNumberFormat="1" applyFont="1" applyBorder="1" applyAlignment="1">
      <alignment vertical="top"/>
      <protection/>
    </xf>
    <xf numFmtId="3" fontId="7" fillId="0" borderId="0" xfId="41" applyNumberFormat="1" applyFont="1" applyFill="1" applyBorder="1" applyAlignment="1">
      <alignment horizontal="right" vertical="top"/>
      <protection/>
    </xf>
    <xf numFmtId="180" fontId="8" fillId="0" borderId="21" xfId="41" applyNumberFormat="1" applyFont="1" applyFill="1" applyBorder="1" applyAlignment="1">
      <alignment horizontal="right" vertical="top"/>
      <protection/>
    </xf>
    <xf numFmtId="3" fontId="8" fillId="0" borderId="21" xfId="41" applyNumberFormat="1" applyFont="1" applyFill="1" applyBorder="1" applyAlignment="1">
      <alignment horizontal="right" vertical="top"/>
      <protection/>
    </xf>
    <xf numFmtId="0" fontId="7" fillId="0" borderId="0" xfId="38" applyFont="1" applyBorder="1" applyAlignment="1">
      <alignment horizontal="left" vertical="top" wrapText="1"/>
      <protection/>
    </xf>
    <xf numFmtId="0" fontId="35" fillId="0" borderId="0" xfId="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E3" sqref="E3"/>
    </sheetView>
  </sheetViews>
  <sheetFormatPr defaultColWidth="9.140625" defaultRowHeight="12.75"/>
  <cols>
    <col min="1" max="1" width="54.00390625" style="43" customWidth="1"/>
    <col min="2" max="2" width="20.57421875" style="24" customWidth="1"/>
    <col min="3" max="3" width="23.00390625" style="24" customWidth="1"/>
    <col min="4" max="4" width="25.57421875" style="47" bestFit="1" customWidth="1"/>
    <col min="5" max="5" width="13.7109375" style="47" customWidth="1"/>
    <col min="6" max="6" width="11.00390625" style="43" bestFit="1" customWidth="1"/>
    <col min="7" max="7" width="11.57421875" style="43" bestFit="1" customWidth="1"/>
    <col min="8" max="16384" width="9.140625" style="43" customWidth="1"/>
  </cols>
  <sheetData>
    <row r="1" spans="1:4" ht="14.25">
      <c r="A1" s="75" t="s">
        <v>35</v>
      </c>
      <c r="B1" s="76"/>
      <c r="C1" s="76"/>
      <c r="D1" s="77"/>
    </row>
    <row r="2" spans="1:5" ht="15" thickBot="1">
      <c r="A2" s="78"/>
      <c r="B2" s="78"/>
      <c r="C2" s="78"/>
      <c r="D2" s="79"/>
      <c r="E2" s="13"/>
    </row>
    <row r="3" spans="4:5" ht="15">
      <c r="D3" s="42"/>
      <c r="E3" s="42"/>
    </row>
    <row r="4" spans="1:5" ht="12.75" customHeight="1">
      <c r="A4" s="1"/>
      <c r="B4" s="2"/>
      <c r="C4" s="65"/>
      <c r="D4" s="2"/>
      <c r="E4" s="48"/>
    </row>
    <row r="5" spans="1:5" ht="15">
      <c r="A5" s="14"/>
      <c r="B5" s="15" t="s">
        <v>3</v>
      </c>
      <c r="C5" s="15" t="s">
        <v>4</v>
      </c>
      <c r="D5" s="15" t="s">
        <v>5</v>
      </c>
      <c r="E5" s="15"/>
    </row>
    <row r="6" spans="1:4" ht="15.75" thickBot="1">
      <c r="A6" s="66" t="s">
        <v>7</v>
      </c>
      <c r="B6" s="4" t="s">
        <v>6</v>
      </c>
      <c r="C6" s="4" t="s">
        <v>6</v>
      </c>
      <c r="D6" s="4" t="s">
        <v>6</v>
      </c>
    </row>
    <row r="7" spans="2:4" ht="15">
      <c r="B7" s="15"/>
      <c r="C7" s="15"/>
      <c r="D7" s="15"/>
    </row>
    <row r="8" spans="1:4" ht="14.25">
      <c r="A8" s="16" t="s">
        <v>8</v>
      </c>
      <c r="B8" s="37">
        <v>857453</v>
      </c>
      <c r="C8" s="37">
        <v>830812</v>
      </c>
      <c r="D8" s="63">
        <v>661525</v>
      </c>
    </row>
    <row r="9" spans="1:4" ht="14.25">
      <c r="A9" s="67" t="s">
        <v>9</v>
      </c>
      <c r="B9" s="37">
        <v>610977</v>
      </c>
      <c r="C9" s="37">
        <v>611765</v>
      </c>
      <c r="D9" s="63">
        <v>503764</v>
      </c>
    </row>
    <row r="10" spans="1:4" ht="14.25">
      <c r="A10" s="67" t="s">
        <v>10</v>
      </c>
      <c r="B10" s="37">
        <v>980937</v>
      </c>
      <c r="C10" s="37">
        <v>624196</v>
      </c>
      <c r="D10" s="63">
        <v>303506</v>
      </c>
    </row>
    <row r="11" spans="1:4" ht="15">
      <c r="A11" s="49" t="s">
        <v>11</v>
      </c>
      <c r="B11" s="59">
        <f>B8+B9+B10</f>
        <v>2449367</v>
      </c>
      <c r="C11" s="59">
        <f>C8+C9+C10</f>
        <v>2066773</v>
      </c>
      <c r="D11" s="64">
        <f>SUM(D8:D10)</f>
        <v>1468795</v>
      </c>
    </row>
    <row r="12" spans="1:4" ht="14.25">
      <c r="A12" s="16" t="s">
        <v>12</v>
      </c>
      <c r="B12" s="32">
        <v>954456</v>
      </c>
      <c r="C12" s="32">
        <v>449551</v>
      </c>
      <c r="D12" s="63">
        <v>214462</v>
      </c>
    </row>
    <row r="13" spans="1:4" ht="14.25">
      <c r="A13" s="71" t="s">
        <v>56</v>
      </c>
      <c r="B13" s="32">
        <v>-1900</v>
      </c>
      <c r="C13" s="32">
        <v>-3046</v>
      </c>
      <c r="D13" s="63">
        <v>-357</v>
      </c>
    </row>
    <row r="14" spans="1:4" ht="15">
      <c r="A14" s="49" t="s">
        <v>13</v>
      </c>
      <c r="B14" s="32">
        <f>SUM(B12:B13)</f>
        <v>952556</v>
      </c>
      <c r="C14" s="32">
        <f>SUM(C12:C13)</f>
        <v>446505</v>
      </c>
      <c r="D14" s="63">
        <f>SUM(D12:D13)</f>
        <v>214105</v>
      </c>
    </row>
    <row r="15" spans="1:4" ht="14.25">
      <c r="A15" s="16" t="s">
        <v>14</v>
      </c>
      <c r="B15" s="32">
        <v>318365</v>
      </c>
      <c r="C15" s="32">
        <v>193148</v>
      </c>
      <c r="D15" s="63">
        <v>190176</v>
      </c>
    </row>
    <row r="16" spans="1:7" ht="14.25">
      <c r="A16" s="56" t="s">
        <v>15</v>
      </c>
      <c r="B16" s="32">
        <v>5224419</v>
      </c>
      <c r="C16" s="32">
        <v>4369218</v>
      </c>
      <c r="D16" s="63">
        <v>3091302</v>
      </c>
      <c r="G16" s="45"/>
    </row>
    <row r="17" spans="1:7" ht="14.25">
      <c r="A17" s="71" t="s">
        <v>56</v>
      </c>
      <c r="B17" s="32">
        <v>-247082</v>
      </c>
      <c r="C17" s="32">
        <v>-200916</v>
      </c>
      <c r="D17" s="63">
        <v>-164041</v>
      </c>
      <c r="G17" s="45"/>
    </row>
    <row r="18" spans="1:7" ht="15">
      <c r="A18" s="49" t="s">
        <v>13</v>
      </c>
      <c r="B18" s="32">
        <f>SUM(B16:B17)</f>
        <v>4977337</v>
      </c>
      <c r="C18" s="32">
        <f>SUM(C16:C17)</f>
        <v>4168302</v>
      </c>
      <c r="D18" s="63">
        <f>SUM(D16:D17)</f>
        <v>2927261</v>
      </c>
      <c r="G18" s="45"/>
    </row>
    <row r="19" spans="1:7" ht="57">
      <c r="A19" s="16" t="s">
        <v>16</v>
      </c>
      <c r="B19" s="32">
        <v>0</v>
      </c>
      <c r="C19" s="32">
        <v>14097</v>
      </c>
      <c r="D19" s="63">
        <v>364</v>
      </c>
      <c r="G19" s="45"/>
    </row>
    <row r="20" spans="1:7" ht="14.25">
      <c r="A20" s="68" t="s">
        <v>17</v>
      </c>
      <c r="B20" s="32">
        <v>0</v>
      </c>
      <c r="C20" s="32">
        <v>116347</v>
      </c>
      <c r="D20" s="63"/>
      <c r="G20" s="45"/>
    </row>
    <row r="21" spans="1:4" ht="28.5">
      <c r="A21" s="16" t="s">
        <v>18</v>
      </c>
      <c r="B21" s="32">
        <v>470332</v>
      </c>
      <c r="C21" s="32">
        <v>310225</v>
      </c>
      <c r="D21" s="63">
        <v>178738</v>
      </c>
    </row>
    <row r="22" spans="1:4" ht="13.5" customHeight="1">
      <c r="A22" s="69" t="s">
        <v>19</v>
      </c>
      <c r="B22" s="32">
        <v>191318</v>
      </c>
      <c r="C22" s="32">
        <v>172964</v>
      </c>
      <c r="D22" s="63">
        <v>174779</v>
      </c>
    </row>
    <row r="23" spans="1:4" ht="13.5" customHeight="1">
      <c r="A23" s="16"/>
      <c r="B23" s="32"/>
      <c r="C23" s="32"/>
      <c r="D23" s="63"/>
    </row>
    <row r="24" spans="1:6" ht="15.75" thickBot="1">
      <c r="A24" s="66" t="s">
        <v>20</v>
      </c>
      <c r="B24" s="38">
        <f>B11+B14+B15+B18+B21+B22+B19+B20</f>
        <v>9359275</v>
      </c>
      <c r="C24" s="38">
        <f>C11+C14+C15+C18+C21+C22+C19+C20</f>
        <v>7488361</v>
      </c>
      <c r="D24" s="38">
        <f>D11+D14+D15+D18+D21+D22+D19+D20</f>
        <v>5154218</v>
      </c>
      <c r="E24" s="19"/>
      <c r="F24" s="45"/>
    </row>
    <row r="25" spans="1:6" ht="15.75" thickTop="1">
      <c r="A25" s="49"/>
      <c r="B25" s="60"/>
      <c r="C25" s="60"/>
      <c r="D25" s="60"/>
      <c r="E25" s="19"/>
      <c r="F25" s="45"/>
    </row>
    <row r="26" spans="1:3" ht="15">
      <c r="A26" s="66" t="s">
        <v>21</v>
      </c>
      <c r="B26" s="39"/>
      <c r="C26" s="39"/>
    </row>
    <row r="27" spans="1:4" ht="14.25">
      <c r="A27" s="16" t="s">
        <v>22</v>
      </c>
      <c r="B27" s="50">
        <v>867916</v>
      </c>
      <c r="C27" s="50">
        <v>801555</v>
      </c>
      <c r="D27" s="47">
        <v>299842</v>
      </c>
    </row>
    <row r="28" spans="1:4" ht="14.25">
      <c r="A28" s="51" t="s">
        <v>23</v>
      </c>
      <c r="B28" s="32">
        <v>6275925</v>
      </c>
      <c r="C28" s="32">
        <v>5080313</v>
      </c>
      <c r="D28" s="47">
        <v>3765232</v>
      </c>
    </row>
    <row r="29" spans="1:4" ht="14.25">
      <c r="A29" s="52" t="s">
        <v>24</v>
      </c>
      <c r="B29" s="32">
        <v>1063990</v>
      </c>
      <c r="C29" s="32">
        <v>562904</v>
      </c>
      <c r="D29" s="47">
        <f>216074+432</f>
        <v>216506</v>
      </c>
    </row>
    <row r="30" spans="1:4" ht="14.25">
      <c r="A30" s="70" t="s">
        <v>25</v>
      </c>
      <c r="B30" s="32">
        <v>2400</v>
      </c>
      <c r="C30" s="32">
        <v>3500</v>
      </c>
      <c r="D30" s="47">
        <v>3800</v>
      </c>
    </row>
    <row r="31" spans="1:4" ht="14.25">
      <c r="A31" s="70" t="s">
        <v>26</v>
      </c>
      <c r="B31" s="32">
        <v>4020</v>
      </c>
      <c r="C31" s="32">
        <v>3320</v>
      </c>
      <c r="D31" s="47">
        <v>3320</v>
      </c>
    </row>
    <row r="32" spans="1:4" ht="57">
      <c r="A32" s="16" t="s">
        <v>16</v>
      </c>
      <c r="B32" s="32">
        <v>1187</v>
      </c>
      <c r="C32" s="32">
        <v>13486</v>
      </c>
      <c r="D32" s="47">
        <v>3594</v>
      </c>
    </row>
    <row r="33" spans="1:4" ht="14.25">
      <c r="A33" s="70" t="s">
        <v>27</v>
      </c>
      <c r="B33" s="32">
        <v>129197</v>
      </c>
      <c r="C33" s="32">
        <v>122921</v>
      </c>
      <c r="D33" s="47">
        <v>92512</v>
      </c>
    </row>
    <row r="34" spans="1:3" ht="14.25">
      <c r="A34" s="52"/>
      <c r="B34" s="32"/>
      <c r="C34" s="32"/>
    </row>
    <row r="35" spans="1:5" ht="15">
      <c r="A35" s="66" t="s">
        <v>28</v>
      </c>
      <c r="B35" s="40">
        <f>SUM(B27:B33)</f>
        <v>8344635</v>
      </c>
      <c r="C35" s="40">
        <f>SUM(C27:C33)</f>
        <v>6587999</v>
      </c>
      <c r="D35" s="40">
        <f>SUM(D27:D33)</f>
        <v>4384806</v>
      </c>
      <c r="E35" s="19"/>
    </row>
    <row r="36" spans="1:4" ht="15">
      <c r="A36" s="16"/>
      <c r="B36" s="39"/>
      <c r="C36" s="39"/>
      <c r="D36" s="19"/>
    </row>
    <row r="37" spans="1:3" ht="12.75" customHeight="1">
      <c r="A37" s="16" t="s">
        <v>1</v>
      </c>
      <c r="B37" s="20"/>
      <c r="C37" s="20"/>
    </row>
    <row r="38" spans="1:4" ht="14.25">
      <c r="A38" s="16" t="s">
        <v>29</v>
      </c>
      <c r="B38" s="5">
        <v>781987</v>
      </c>
      <c r="C38" s="5">
        <v>622243</v>
      </c>
      <c r="D38" s="47">
        <v>521126</v>
      </c>
    </row>
    <row r="39" spans="1:3" ht="14.25">
      <c r="A39" s="69" t="s">
        <v>30</v>
      </c>
      <c r="B39" s="5">
        <v>610</v>
      </c>
      <c r="C39" s="5">
        <v>567</v>
      </c>
    </row>
    <row r="40" spans="1:4" ht="14.25">
      <c r="A40" s="16" t="s">
        <v>31</v>
      </c>
      <c r="B40" s="5"/>
      <c r="C40" s="5"/>
      <c r="D40" s="47">
        <v>18</v>
      </c>
    </row>
    <row r="41" spans="1:4" ht="14.25">
      <c r="A41" s="69" t="s">
        <v>32</v>
      </c>
      <c r="B41" s="25">
        <v>232043</v>
      </c>
      <c r="C41" s="25">
        <v>277552</v>
      </c>
      <c r="D41" s="47">
        <v>248268</v>
      </c>
    </row>
    <row r="42" spans="1:3" ht="14.25">
      <c r="A42" s="16"/>
      <c r="B42" s="61"/>
      <c r="C42" s="61"/>
    </row>
    <row r="43" spans="1:5" ht="15">
      <c r="A43" s="53" t="s">
        <v>33</v>
      </c>
      <c r="B43" s="18">
        <f>SUM(B38:B41)</f>
        <v>1014640</v>
      </c>
      <c r="C43" s="18">
        <f>SUM(C38:C41)</f>
        <v>900362</v>
      </c>
      <c r="D43" s="18">
        <f>SUM(D38:D41)</f>
        <v>769412</v>
      </c>
      <c r="E43" s="21"/>
    </row>
    <row r="44" spans="1:5" ht="15">
      <c r="A44" s="53"/>
      <c r="B44" s="18"/>
      <c r="C44" s="18"/>
      <c r="D44" s="18"/>
      <c r="E44" s="21"/>
    </row>
    <row r="45" spans="1:5" ht="15.75" thickBot="1">
      <c r="A45" s="54" t="s">
        <v>34</v>
      </c>
      <c r="B45" s="17">
        <f>B43+B35</f>
        <v>9359275</v>
      </c>
      <c r="C45" s="17">
        <f>C35+C43</f>
        <v>7488361</v>
      </c>
      <c r="D45" s="17">
        <f>D43+D35</f>
        <v>5154218</v>
      </c>
      <c r="E45" s="19"/>
    </row>
    <row r="46" spans="1:5" ht="15" thickTop="1">
      <c r="A46" s="16"/>
      <c r="D46" s="20"/>
      <c r="E46" s="20"/>
    </row>
    <row r="47" spans="1:3" ht="14.25">
      <c r="A47" s="55"/>
      <c r="B47" s="23"/>
      <c r="C47" s="23">
        <f>C45-C24</f>
        <v>0</v>
      </c>
    </row>
    <row r="48" spans="1:3" ht="14.25">
      <c r="A48" s="55"/>
      <c r="B48" s="23"/>
      <c r="C48" s="23"/>
    </row>
    <row r="49" spans="1:3" ht="14.25">
      <c r="A49" s="55"/>
      <c r="B49" s="23"/>
      <c r="C49" s="23"/>
    </row>
    <row r="52" spans="1:3" ht="14.25">
      <c r="A52" s="72" t="s">
        <v>36</v>
      </c>
      <c r="B52" s="43"/>
      <c r="C52" s="36" t="s">
        <v>0</v>
      </c>
    </row>
    <row r="53" spans="1:3" ht="14.25">
      <c r="A53" s="72"/>
      <c r="B53" s="43"/>
      <c r="C53" s="36"/>
    </row>
    <row r="54" spans="1:3" ht="14.25">
      <c r="A54" s="72"/>
      <c r="B54" s="43"/>
      <c r="C54" s="36"/>
    </row>
    <row r="55" spans="1:3" ht="14.25">
      <c r="A55" s="72" t="s">
        <v>37</v>
      </c>
      <c r="B55" s="43"/>
      <c r="C55" s="36" t="s">
        <v>38</v>
      </c>
    </row>
    <row r="56" spans="2:3" ht="14.25">
      <c r="B56" s="22"/>
      <c r="C56" s="22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7" sqref="A37:C41"/>
    </sheetView>
  </sheetViews>
  <sheetFormatPr defaultColWidth="9.140625" defaultRowHeight="12.75"/>
  <cols>
    <col min="1" max="1" width="65.421875" style="43" customWidth="1"/>
    <col min="2" max="2" width="20.57421875" style="43" customWidth="1"/>
    <col min="3" max="3" width="23.421875" style="43" customWidth="1"/>
    <col min="4" max="4" width="23.00390625" style="43" customWidth="1"/>
    <col min="5" max="16384" width="9.140625" style="43" customWidth="1"/>
  </cols>
  <sheetData>
    <row r="1" spans="1:4" ht="15">
      <c r="A1" s="80"/>
      <c r="B1" s="81"/>
      <c r="C1" s="81"/>
      <c r="D1" s="82"/>
    </row>
    <row r="2" spans="1:4" ht="15">
      <c r="A2" s="80" t="s">
        <v>52</v>
      </c>
      <c r="B2" s="82"/>
      <c r="C2" s="82"/>
      <c r="D2" s="82"/>
    </row>
    <row r="4" spans="1:4" ht="15">
      <c r="A4" s="1"/>
      <c r="B4" s="2"/>
      <c r="C4" s="2"/>
      <c r="D4" s="65"/>
    </row>
    <row r="5" spans="1:4" ht="15">
      <c r="A5" s="1"/>
      <c r="B5" s="15" t="s">
        <v>3</v>
      </c>
      <c r="C5" s="15" t="s">
        <v>4</v>
      </c>
      <c r="D5" s="15" t="s">
        <v>5</v>
      </c>
    </row>
    <row r="6" spans="1:4" ht="15.75" thickBot="1">
      <c r="A6" s="3"/>
      <c r="B6" s="4" t="s">
        <v>6</v>
      </c>
      <c r="C6" s="4" t="s">
        <v>6</v>
      </c>
      <c r="D6" s="4" t="s">
        <v>6</v>
      </c>
    </row>
    <row r="7" spans="1:3" ht="14.25">
      <c r="A7" s="3"/>
      <c r="B7" s="3"/>
      <c r="C7" s="3"/>
    </row>
    <row r="8" spans="1:4" ht="14.25">
      <c r="A8" s="3" t="s">
        <v>39</v>
      </c>
      <c r="B8" s="32">
        <v>281687</v>
      </c>
      <c r="C8" s="27">
        <f>233386+1544</f>
        <v>234930</v>
      </c>
      <c r="D8" s="27">
        <v>172322</v>
      </c>
    </row>
    <row r="9" spans="1:4" ht="14.25">
      <c r="A9" s="3" t="s">
        <v>40</v>
      </c>
      <c r="B9" s="32">
        <v>-121075</v>
      </c>
      <c r="C9" s="27">
        <v>-85628</v>
      </c>
      <c r="D9" s="27">
        <v>-50681</v>
      </c>
    </row>
    <row r="10" spans="1:4" ht="28.5">
      <c r="A10" s="57" t="s">
        <v>54</v>
      </c>
      <c r="B10" s="32">
        <f>SUM(B8:B9)</f>
        <v>160612</v>
      </c>
      <c r="C10" s="32">
        <f>SUM(C8:C9)</f>
        <v>149302</v>
      </c>
      <c r="D10" s="32">
        <f>SUM(D8:D9)</f>
        <v>121641</v>
      </c>
    </row>
    <row r="11" spans="1:4" ht="28.5">
      <c r="A11" s="57" t="s">
        <v>53</v>
      </c>
      <c r="B11" s="32">
        <v>-13535</v>
      </c>
      <c r="C11" s="27">
        <v>-14061</v>
      </c>
      <c r="D11" s="27">
        <v>-5259</v>
      </c>
    </row>
    <row r="12" spans="1:4" ht="15">
      <c r="A12" s="6" t="s">
        <v>41</v>
      </c>
      <c r="B12" s="62">
        <f>SUM(B10:B11)</f>
        <v>147077</v>
      </c>
      <c r="C12" s="28">
        <f>SUM(C10:C11)</f>
        <v>135241</v>
      </c>
      <c r="D12" s="28">
        <f>SUM(D10:D11)</f>
        <v>116382</v>
      </c>
    </row>
    <row r="13" spans="1:4" ht="14.25">
      <c r="A13" s="8"/>
      <c r="B13" s="31"/>
      <c r="C13" s="26"/>
      <c r="D13" s="26"/>
    </row>
    <row r="14" spans="1:4" ht="14.25">
      <c r="A14" s="9" t="s">
        <v>42</v>
      </c>
      <c r="B14" s="32">
        <v>53598</v>
      </c>
      <c r="C14" s="27">
        <v>42026</v>
      </c>
      <c r="D14" s="27">
        <v>41273</v>
      </c>
    </row>
    <row r="15" spans="1:4" ht="14.25">
      <c r="A15" s="9" t="s">
        <v>43</v>
      </c>
      <c r="B15" s="32">
        <v>-729</v>
      </c>
      <c r="C15" s="27">
        <v>-240</v>
      </c>
      <c r="D15" s="27">
        <v>-225</v>
      </c>
    </row>
    <row r="16" spans="1:4" ht="14.25">
      <c r="A16" s="8" t="s">
        <v>44</v>
      </c>
      <c r="B16" s="32">
        <v>30139</v>
      </c>
      <c r="C16" s="27">
        <v>29621</v>
      </c>
      <c r="D16" s="27">
        <v>15396</v>
      </c>
    </row>
    <row r="17" spans="1:4" ht="14.25">
      <c r="A17" s="58" t="s">
        <v>55</v>
      </c>
      <c r="B17" s="32">
        <v>-3047</v>
      </c>
      <c r="C17" s="27">
        <v>344</v>
      </c>
      <c r="D17" s="27">
        <v>-632</v>
      </c>
    </row>
    <row r="18" spans="1:4" ht="18.75" customHeight="1">
      <c r="A18" s="8" t="s">
        <v>45</v>
      </c>
      <c r="B18" s="32">
        <v>35</v>
      </c>
      <c r="C18" s="27">
        <v>1263</v>
      </c>
      <c r="D18" s="27">
        <v>695</v>
      </c>
    </row>
    <row r="19" spans="1:4" ht="15">
      <c r="A19" s="6" t="s">
        <v>2</v>
      </c>
      <c r="B19" s="33">
        <f>SUM(B14:B18)</f>
        <v>79996</v>
      </c>
      <c r="C19" s="33">
        <f>SUM(C14:C18)</f>
        <v>73014</v>
      </c>
      <c r="D19" s="33">
        <f>SUM(D14:D18)</f>
        <v>56507</v>
      </c>
    </row>
    <row r="20" spans="1:4" ht="14.25">
      <c r="A20" s="8"/>
      <c r="B20" s="31"/>
      <c r="C20" s="27"/>
      <c r="D20" s="27"/>
    </row>
    <row r="21" spans="1:4" ht="17.25" customHeight="1">
      <c r="A21" s="10" t="s">
        <v>46</v>
      </c>
      <c r="B21" s="32">
        <f>B12+B19</f>
        <v>227073</v>
      </c>
      <c r="C21" s="35">
        <f>C12+C19</f>
        <v>208255</v>
      </c>
      <c r="D21" s="35">
        <f>D12+D19</f>
        <v>172889</v>
      </c>
    </row>
    <row r="22" spans="1:4" ht="17.25" customHeight="1">
      <c r="A22" s="11" t="s">
        <v>47</v>
      </c>
      <c r="B22" s="32">
        <v>-190023</v>
      </c>
      <c r="C22" s="32">
        <v>-165940</v>
      </c>
      <c r="D22" s="32">
        <v>-137008</v>
      </c>
    </row>
    <row r="23" spans="1:5" ht="15.75" thickBot="1">
      <c r="A23" s="73" t="s">
        <v>48</v>
      </c>
      <c r="B23" s="12">
        <f>SUM(B21:B22)</f>
        <v>37050</v>
      </c>
      <c r="C23" s="12">
        <f>SUM(C21:C22)</f>
        <v>42315</v>
      </c>
      <c r="D23" s="12">
        <f>SUM(D21:D22)</f>
        <v>35881</v>
      </c>
      <c r="E23" s="45"/>
    </row>
    <row r="24" spans="1:5" ht="15.75" thickTop="1">
      <c r="A24" s="44"/>
      <c r="B24" s="7"/>
      <c r="C24" s="27"/>
      <c r="D24" s="27"/>
      <c r="E24" s="45"/>
    </row>
    <row r="25" spans="1:5" ht="14.25">
      <c r="A25" s="74" t="s">
        <v>49</v>
      </c>
      <c r="B25" s="34">
        <v>-2400</v>
      </c>
      <c r="C25" s="27">
        <v>-6000</v>
      </c>
      <c r="D25" s="27">
        <v>-3800</v>
      </c>
      <c r="E25" s="45"/>
    </row>
    <row r="26" spans="1:4" ht="15.75" thickBot="1">
      <c r="A26" s="46" t="s">
        <v>50</v>
      </c>
      <c r="B26" s="41">
        <f>B23+B25</f>
        <v>34650</v>
      </c>
      <c r="C26" s="30">
        <f>SUM(C23:C25)</f>
        <v>36315</v>
      </c>
      <c r="D26" s="30">
        <f>SUM(D23:D25)</f>
        <v>32081</v>
      </c>
    </row>
    <row r="27" spans="1:4" ht="15.75" thickTop="1">
      <c r="A27" s="46"/>
      <c r="B27" s="42"/>
      <c r="C27" s="29"/>
      <c r="D27" s="29"/>
    </row>
    <row r="28" spans="1:4" ht="15.75" thickBot="1">
      <c r="A28" s="46" t="s">
        <v>51</v>
      </c>
      <c r="B28" s="41">
        <f>B26</f>
        <v>34650</v>
      </c>
      <c r="C28" s="41">
        <f>C26</f>
        <v>36315</v>
      </c>
      <c r="D28" s="41">
        <f>D26</f>
        <v>32081</v>
      </c>
    </row>
    <row r="29" spans="1:4" ht="15.75" thickTop="1">
      <c r="A29" s="46"/>
      <c r="B29" s="42"/>
      <c r="C29" s="29"/>
      <c r="D29" s="29"/>
    </row>
    <row r="30" spans="1:4" ht="15">
      <c r="A30" s="46"/>
      <c r="B30" s="42"/>
      <c r="C30" s="29"/>
      <c r="D30" s="29"/>
    </row>
    <row r="31" spans="1:4" ht="15">
      <c r="A31" s="46"/>
      <c r="B31" s="42"/>
      <c r="C31" s="29"/>
      <c r="D31" s="29"/>
    </row>
    <row r="32" spans="1:4" ht="15">
      <c r="A32" s="46"/>
      <c r="B32" s="42"/>
      <c r="C32" s="29"/>
      <c r="D32" s="29"/>
    </row>
    <row r="33" spans="1:4" ht="15">
      <c r="A33" s="46"/>
      <c r="B33" s="42"/>
      <c r="C33" s="29"/>
      <c r="D33" s="29"/>
    </row>
    <row r="34" spans="1:4" ht="15">
      <c r="A34" s="46"/>
      <c r="B34" s="42"/>
      <c r="C34" s="29"/>
      <c r="D34" s="29"/>
    </row>
    <row r="35" spans="1:4" ht="15">
      <c r="A35" s="46"/>
      <c r="B35" s="42"/>
      <c r="C35" s="29"/>
      <c r="D35" s="29"/>
    </row>
    <row r="36" spans="2:4" ht="14.25">
      <c r="B36" s="45"/>
      <c r="C36" s="26"/>
      <c r="D36" s="26"/>
    </row>
    <row r="37" spans="1:4" ht="14.25">
      <c r="A37" s="72" t="s">
        <v>36</v>
      </c>
      <c r="B37" s="36"/>
      <c r="C37" s="36" t="s">
        <v>0</v>
      </c>
      <c r="D37" s="24"/>
    </row>
    <row r="38" spans="1:3" ht="14.25">
      <c r="A38" s="72"/>
      <c r="B38" s="36"/>
      <c r="C38" s="36"/>
    </row>
    <row r="39" spans="1:3" ht="14.25">
      <c r="A39" s="72"/>
      <c r="B39" s="36"/>
      <c r="C39" s="36"/>
    </row>
    <row r="40" spans="1:3" ht="14.25">
      <c r="A40" s="72" t="s">
        <v>37</v>
      </c>
      <c r="B40" s="36"/>
      <c r="C40" s="36" t="s">
        <v>38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3.140625" style="0" customWidth="1"/>
    <col min="2" max="2" width="11.8515625" style="0" customWidth="1"/>
    <col min="3" max="3" width="12.28125" style="0" customWidth="1"/>
  </cols>
  <sheetData>
    <row r="2" spans="1:3" ht="17.25" customHeight="1">
      <c r="A2" s="120" t="s">
        <v>91</v>
      </c>
      <c r="B2" s="121"/>
      <c r="C2" s="121"/>
    </row>
    <row r="5" spans="1:3" ht="30">
      <c r="A5" s="99"/>
      <c r="B5" s="100" t="s">
        <v>58</v>
      </c>
      <c r="C5" s="100" t="s">
        <v>59</v>
      </c>
    </row>
    <row r="6" spans="1:3" ht="15">
      <c r="A6" s="109" t="s">
        <v>60</v>
      </c>
      <c r="B6" s="101" t="s">
        <v>6</v>
      </c>
      <c r="C6" s="101" t="s">
        <v>6</v>
      </c>
    </row>
    <row r="7" spans="1:3" ht="12.75">
      <c r="A7" s="110" t="s">
        <v>39</v>
      </c>
      <c r="B7" s="85">
        <v>279551</v>
      </c>
      <c r="C7" s="85">
        <v>235876</v>
      </c>
    </row>
    <row r="8" spans="1:3" ht="12.75">
      <c r="A8" s="110" t="s">
        <v>40</v>
      </c>
      <c r="B8" s="85">
        <v>-121184</v>
      </c>
      <c r="C8" s="85">
        <v>-87425</v>
      </c>
    </row>
    <row r="9" spans="1:3" ht="12.75">
      <c r="A9" s="110" t="s">
        <v>61</v>
      </c>
      <c r="B9" s="85">
        <v>54154</v>
      </c>
      <c r="C9" s="85">
        <v>42026</v>
      </c>
    </row>
    <row r="10" spans="1:3" ht="12.75">
      <c r="A10" s="110" t="s">
        <v>62</v>
      </c>
      <c r="B10" s="85">
        <v>-663</v>
      </c>
      <c r="C10" s="85">
        <v>-240</v>
      </c>
    </row>
    <row r="11" spans="1:3" ht="12.75">
      <c r="A11" s="111" t="s">
        <v>63</v>
      </c>
      <c r="B11" s="85">
        <v>29704</v>
      </c>
      <c r="C11" s="85">
        <v>29621</v>
      </c>
    </row>
    <row r="12" spans="1:3" ht="38.25">
      <c r="A12" s="112" t="s">
        <v>64</v>
      </c>
      <c r="B12" s="85">
        <v>0</v>
      </c>
      <c r="C12" s="85">
        <v>1544</v>
      </c>
    </row>
    <row r="13" spans="1:3" ht="12.75">
      <c r="A13" s="84" t="s">
        <v>65</v>
      </c>
      <c r="B13" s="85">
        <v>-161</v>
      </c>
      <c r="C13" s="85">
        <v>1296</v>
      </c>
    </row>
    <row r="14" spans="1:3" ht="12.75">
      <c r="A14" s="102" t="s">
        <v>66</v>
      </c>
      <c r="B14" s="86">
        <v>-164339</v>
      </c>
      <c r="C14" s="86">
        <v>-137651</v>
      </c>
    </row>
    <row r="15" spans="1:3" ht="24">
      <c r="A15" s="118" t="s">
        <v>89</v>
      </c>
      <c r="B15" s="85">
        <f>SUM(B7:B14)</f>
        <v>77062</v>
      </c>
      <c r="C15" s="85">
        <f>SUM(C7:C14)</f>
        <v>85047</v>
      </c>
    </row>
    <row r="16" spans="1:3" ht="12.75">
      <c r="A16" s="102" t="s">
        <v>68</v>
      </c>
      <c r="B16" s="87"/>
      <c r="C16" s="87"/>
    </row>
    <row r="17" spans="1:3" ht="12.75">
      <c r="A17" s="88" t="s">
        <v>67</v>
      </c>
      <c r="B17" s="85"/>
      <c r="C17" s="85"/>
    </row>
    <row r="18" spans="1:3" ht="38.25">
      <c r="A18" s="112" t="s">
        <v>64</v>
      </c>
      <c r="B18" s="85">
        <v>0</v>
      </c>
      <c r="C18" s="85">
        <v>-14097</v>
      </c>
    </row>
    <row r="19" spans="1:3" ht="12.75">
      <c r="A19" s="113" t="s">
        <v>17</v>
      </c>
      <c r="B19" s="85">
        <v>0</v>
      </c>
      <c r="C19" s="85">
        <v>-116347</v>
      </c>
    </row>
    <row r="20" spans="1:3" ht="12.75">
      <c r="A20" s="114" t="s">
        <v>84</v>
      </c>
      <c r="B20" s="85">
        <v>-438693</v>
      </c>
      <c r="C20" s="85">
        <v>31717</v>
      </c>
    </row>
    <row r="21" spans="1:3" ht="12.75">
      <c r="A21" s="102" t="s">
        <v>15</v>
      </c>
      <c r="B21" s="85">
        <v>-165221</v>
      </c>
      <c r="C21" s="85">
        <v>-53219</v>
      </c>
    </row>
    <row r="22" spans="1:3" ht="12.75">
      <c r="A22" s="102" t="s">
        <v>19</v>
      </c>
      <c r="B22" s="85">
        <v>-7354</v>
      </c>
      <c r="C22" s="85">
        <v>-56367</v>
      </c>
    </row>
    <row r="23" spans="1:3" ht="12.75">
      <c r="A23" s="88" t="s">
        <v>69</v>
      </c>
      <c r="B23" s="85"/>
      <c r="C23" s="85"/>
    </row>
    <row r="24" spans="1:3" ht="12.75">
      <c r="A24" s="114" t="s">
        <v>85</v>
      </c>
      <c r="B24" s="85">
        <v>-520167</v>
      </c>
      <c r="C24" s="85">
        <f>136110+53595</f>
        <v>189705</v>
      </c>
    </row>
    <row r="25" spans="1:3" ht="12.75">
      <c r="A25" s="102" t="s">
        <v>70</v>
      </c>
      <c r="B25" s="85">
        <v>1073364</v>
      </c>
      <c r="C25" s="85">
        <v>142707</v>
      </c>
    </row>
    <row r="26" spans="1:3" ht="38.25">
      <c r="A26" s="112" t="s">
        <v>64</v>
      </c>
      <c r="B26" s="85">
        <v>554</v>
      </c>
      <c r="C26" s="85">
        <v>0</v>
      </c>
    </row>
    <row r="27" spans="1:3" ht="13.5" thickBot="1">
      <c r="A27" s="102" t="s">
        <v>27</v>
      </c>
      <c r="B27" s="89">
        <v>-30882</v>
      </c>
      <c r="C27" s="89">
        <v>-422</v>
      </c>
    </row>
    <row r="28" spans="1:3" ht="24">
      <c r="A28" s="119" t="s">
        <v>90</v>
      </c>
      <c r="B28" s="87">
        <f>SUM(B15:B27)</f>
        <v>-11337</v>
      </c>
      <c r="C28" s="87">
        <f>SUM(C15:C27)</f>
        <v>208724</v>
      </c>
    </row>
    <row r="29" spans="1:3" ht="13.5" thickBot="1">
      <c r="A29" s="103" t="s">
        <v>71</v>
      </c>
      <c r="B29" s="89">
        <v>-3365</v>
      </c>
      <c r="C29" s="89">
        <v>-6000</v>
      </c>
    </row>
    <row r="30" spans="1:3" ht="13.5" thickBot="1">
      <c r="A30" s="104" t="s">
        <v>57</v>
      </c>
      <c r="B30" s="90">
        <f>B28+B29</f>
        <v>-14702</v>
      </c>
      <c r="C30" s="90">
        <f>C28+C29</f>
        <v>202724</v>
      </c>
    </row>
    <row r="31" spans="1:3" ht="12.75">
      <c r="A31" s="83" t="s">
        <v>72</v>
      </c>
      <c r="B31" s="87"/>
      <c r="C31" s="87"/>
    </row>
    <row r="32" spans="1:3" ht="12.75">
      <c r="A32" s="105" t="s">
        <v>73</v>
      </c>
      <c r="B32" s="85">
        <v>-60349</v>
      </c>
      <c r="C32" s="85">
        <v>-45757</v>
      </c>
    </row>
    <row r="33" spans="1:3" ht="12.75">
      <c r="A33" s="115" t="s">
        <v>86</v>
      </c>
      <c r="B33" s="85">
        <v>196</v>
      </c>
      <c r="C33" s="85">
        <v>23</v>
      </c>
    </row>
    <row r="34" spans="1:3" ht="12.75">
      <c r="A34" s="91" t="s">
        <v>74</v>
      </c>
      <c r="B34" s="85">
        <v>-185474</v>
      </c>
      <c r="C34" s="85">
        <v>-84230</v>
      </c>
    </row>
    <row r="35" spans="1:3" ht="13.5" thickBot="1">
      <c r="A35" s="106" t="s">
        <v>75</v>
      </c>
      <c r="B35" s="89">
        <v>84230</v>
      </c>
      <c r="C35" s="89">
        <v>49000</v>
      </c>
    </row>
    <row r="36" spans="1:3" ht="13.5" thickBot="1">
      <c r="A36" s="116" t="s">
        <v>87</v>
      </c>
      <c r="B36" s="90">
        <f>SUM(B32:B35)</f>
        <v>-161397</v>
      </c>
      <c r="C36" s="90">
        <f>SUM(C32:C35)</f>
        <v>-80964</v>
      </c>
    </row>
    <row r="37" spans="1:3" ht="12.75">
      <c r="A37" s="83" t="s">
        <v>76</v>
      </c>
      <c r="B37" s="85"/>
      <c r="C37" s="85"/>
    </row>
    <row r="38" spans="1:3" ht="12.75">
      <c r="A38" s="91" t="s">
        <v>77</v>
      </c>
      <c r="B38" s="85">
        <v>521897</v>
      </c>
      <c r="C38" s="85">
        <v>47343</v>
      </c>
    </row>
    <row r="39" spans="1:3" ht="12.75">
      <c r="A39" s="91" t="s">
        <v>78</v>
      </c>
      <c r="B39" s="92">
        <v>0</v>
      </c>
      <c r="C39" s="92">
        <v>-6853</v>
      </c>
    </row>
    <row r="40" spans="1:3" ht="13.5" thickBot="1">
      <c r="A40" s="84" t="s">
        <v>79</v>
      </c>
      <c r="B40" s="93">
        <v>-235</v>
      </c>
      <c r="C40" s="94">
        <v>-263</v>
      </c>
    </row>
    <row r="41" spans="1:3" ht="13.5" thickBot="1">
      <c r="A41" s="117" t="s">
        <v>88</v>
      </c>
      <c r="B41" s="95">
        <f>SUM(B38:B40)</f>
        <v>521662</v>
      </c>
      <c r="C41" s="95">
        <f>SUM(C38:C40)</f>
        <v>40227</v>
      </c>
    </row>
    <row r="42" spans="1:3" ht="12.75">
      <c r="A42" s="107"/>
      <c r="B42" s="96"/>
      <c r="C42" s="96"/>
    </row>
    <row r="43" spans="1:3" ht="24">
      <c r="A43" s="97" t="s">
        <v>80</v>
      </c>
      <c r="B43" s="85">
        <v>-51025</v>
      </c>
      <c r="C43" s="85">
        <v>16339</v>
      </c>
    </row>
    <row r="44" spans="1:3" ht="12.75">
      <c r="A44" s="108" t="s">
        <v>81</v>
      </c>
      <c r="B44" s="85">
        <f>B30+B36+B41+B43</f>
        <v>294538</v>
      </c>
      <c r="C44" s="85">
        <f>C30+C36+C41+C43</f>
        <v>178326</v>
      </c>
    </row>
    <row r="45" spans="1:3" ht="12.75">
      <c r="A45" s="105" t="s">
        <v>82</v>
      </c>
      <c r="B45" s="85">
        <v>2154829</v>
      </c>
      <c r="C45" s="85">
        <v>1888447</v>
      </c>
    </row>
    <row r="46" spans="1:3" ht="12.75">
      <c r="A46" s="99" t="s">
        <v>83</v>
      </c>
      <c r="B46" s="98">
        <f>SUM(B44:B45)</f>
        <v>2449367</v>
      </c>
      <c r="C46" s="98">
        <f>SUM(C44:C45)</f>
        <v>2066773</v>
      </c>
    </row>
    <row r="50" spans="1:3" ht="12.75">
      <c r="A50" s="72" t="s">
        <v>36</v>
      </c>
      <c r="B50" s="36"/>
      <c r="C50" s="36" t="s">
        <v>0</v>
      </c>
    </row>
    <row r="51" spans="1:3" ht="12.75">
      <c r="A51" s="72"/>
      <c r="B51" s="36"/>
      <c r="C51" s="36"/>
    </row>
    <row r="52" spans="1:3" ht="12.75">
      <c r="A52" s="72"/>
      <c r="B52" s="36"/>
      <c r="C52" s="36"/>
    </row>
    <row r="53" spans="1:3" ht="12.75">
      <c r="A53" s="72" t="s">
        <v>37</v>
      </c>
      <c r="B53" s="36"/>
      <c r="C53" s="36" t="s">
        <v>38</v>
      </c>
    </row>
    <row r="54" spans="1:3" ht="14.25">
      <c r="A54" s="43"/>
      <c r="B54" s="43"/>
      <c r="C54" s="43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8.421875" style="0" customWidth="1"/>
    <col min="4" max="4" width="13.00390625" style="0" customWidth="1"/>
    <col min="5" max="5" width="21.8515625" style="0" customWidth="1"/>
    <col min="6" max="6" width="11.28125" style="0" customWidth="1"/>
  </cols>
  <sheetData>
    <row r="2" spans="1:6" ht="12.75">
      <c r="A2" s="141" t="s">
        <v>104</v>
      </c>
      <c r="B2" s="142"/>
      <c r="C2" s="142"/>
      <c r="D2" s="142"/>
      <c r="E2" s="143"/>
      <c r="F2" s="143"/>
    </row>
    <row r="3" spans="1:6" ht="12.75">
      <c r="A3" s="143"/>
      <c r="B3" s="143"/>
      <c r="C3" s="143"/>
      <c r="D3" s="143"/>
      <c r="E3" s="143"/>
      <c r="F3" s="143"/>
    </row>
    <row r="5" spans="1:6" ht="60">
      <c r="A5" s="122"/>
      <c r="B5" s="123" t="s">
        <v>92</v>
      </c>
      <c r="C5" s="123" t="s">
        <v>93</v>
      </c>
      <c r="D5" s="123" t="s">
        <v>94</v>
      </c>
      <c r="E5" s="123" t="s">
        <v>95</v>
      </c>
      <c r="F5" s="123" t="s">
        <v>96</v>
      </c>
    </row>
    <row r="6" spans="1:6" ht="15">
      <c r="A6" s="124"/>
      <c r="B6" s="125"/>
      <c r="C6" s="125"/>
      <c r="D6" s="125"/>
      <c r="E6" s="125"/>
      <c r="F6" s="125"/>
    </row>
    <row r="7" spans="1:6" ht="15">
      <c r="A7" s="126" t="s">
        <v>97</v>
      </c>
      <c r="B7" s="127">
        <v>622243</v>
      </c>
      <c r="C7" s="128">
        <v>414</v>
      </c>
      <c r="D7" s="128">
        <v>0</v>
      </c>
      <c r="E7" s="127">
        <v>241237</v>
      </c>
      <c r="F7" s="127">
        <f>SUM(B7:E7)</f>
        <v>863894</v>
      </c>
    </row>
    <row r="8" spans="1:6" ht="14.25">
      <c r="A8" s="129"/>
      <c r="B8" s="127"/>
      <c r="C8" s="128"/>
      <c r="D8" s="128"/>
      <c r="E8" s="127"/>
      <c r="F8" s="127"/>
    </row>
    <row r="9" spans="1:6" ht="14.25">
      <c r="A9" s="125" t="s">
        <v>98</v>
      </c>
      <c r="B9" s="127">
        <v>513</v>
      </c>
      <c r="C9" s="130">
        <v>-513</v>
      </c>
      <c r="D9" s="128">
        <v>0</v>
      </c>
      <c r="E9" s="128">
        <v>0</v>
      </c>
      <c r="F9" s="127">
        <f>SUM(B9:E9)</f>
        <v>0</v>
      </c>
    </row>
    <row r="10" spans="1:6" ht="28.5">
      <c r="A10" s="140" t="s">
        <v>99</v>
      </c>
      <c r="B10" s="128">
        <v>0</v>
      </c>
      <c r="C10" s="128">
        <v>0</v>
      </c>
      <c r="D10" s="128">
        <v>0</v>
      </c>
      <c r="E10" s="128">
        <v>186283</v>
      </c>
      <c r="F10" s="127">
        <f>SUM(B10:E10)</f>
        <v>186283</v>
      </c>
    </row>
    <row r="11" spans="1:6" ht="14.25">
      <c r="A11" s="125" t="s">
        <v>100</v>
      </c>
      <c r="B11" s="128">
        <v>0</v>
      </c>
      <c r="C11" s="128">
        <v>0</v>
      </c>
      <c r="D11" s="128">
        <v>0</v>
      </c>
      <c r="E11" s="128">
        <v>-70447</v>
      </c>
      <c r="F11" s="128">
        <f>SUM(B11:E11)</f>
        <v>-70447</v>
      </c>
    </row>
    <row r="12" spans="1:6" ht="57">
      <c r="A12" s="131" t="s">
        <v>103</v>
      </c>
      <c r="B12" s="132">
        <v>159231</v>
      </c>
      <c r="C12" s="132">
        <v>449</v>
      </c>
      <c r="D12" s="132">
        <v>0</v>
      </c>
      <c r="E12" s="132">
        <v>-159680</v>
      </c>
      <c r="F12" s="132">
        <f>SUM(B12:E12)</f>
        <v>0</v>
      </c>
    </row>
    <row r="13" spans="1:6" ht="15.75" thickBot="1">
      <c r="A13" s="126" t="s">
        <v>101</v>
      </c>
      <c r="B13" s="133">
        <f>SUM(B7:B12)</f>
        <v>781987</v>
      </c>
      <c r="C13" s="133">
        <f>SUM(C7:C12)</f>
        <v>350</v>
      </c>
      <c r="D13" s="134">
        <f>SUM(D7:D12)</f>
        <v>0</v>
      </c>
      <c r="E13" s="133">
        <f>SUM(E7:E12)</f>
        <v>197393</v>
      </c>
      <c r="F13" s="133">
        <f>SUM(B13:E13)</f>
        <v>979730</v>
      </c>
    </row>
    <row r="14" spans="1:6" ht="15">
      <c r="A14" s="126"/>
      <c r="B14" s="135"/>
      <c r="C14" s="135"/>
      <c r="D14" s="135"/>
      <c r="E14" s="135"/>
      <c r="F14" s="135"/>
    </row>
    <row r="15" spans="1:6" ht="14.25">
      <c r="A15" s="125" t="s">
        <v>98</v>
      </c>
      <c r="B15" s="128">
        <v>0</v>
      </c>
      <c r="C15" s="128">
        <v>0</v>
      </c>
      <c r="D15" s="130">
        <v>0</v>
      </c>
      <c r="E15" s="128">
        <v>0</v>
      </c>
      <c r="F15" s="136">
        <f>SUM(B15:E15)</f>
        <v>0</v>
      </c>
    </row>
    <row r="16" spans="1:6" ht="28.5">
      <c r="A16" s="140" t="s">
        <v>99</v>
      </c>
      <c r="B16" s="128">
        <v>0</v>
      </c>
      <c r="C16" s="128">
        <v>0</v>
      </c>
      <c r="D16" s="128">
        <v>0</v>
      </c>
      <c r="E16" s="128">
        <v>34650</v>
      </c>
      <c r="F16" s="137">
        <f>SUM(B16:E16)</f>
        <v>34650</v>
      </c>
    </row>
    <row r="17" spans="1:6" ht="14.25">
      <c r="A17" s="125" t="s">
        <v>100</v>
      </c>
      <c r="B17" s="128">
        <v>0</v>
      </c>
      <c r="C17" s="128">
        <v>0</v>
      </c>
      <c r="D17" s="128">
        <v>0</v>
      </c>
      <c r="E17" s="128">
        <v>0</v>
      </c>
      <c r="F17" s="128">
        <f>SUM(B17:E17)</f>
        <v>0</v>
      </c>
    </row>
    <row r="18" spans="1:6" ht="57">
      <c r="A18" s="131" t="s">
        <v>103</v>
      </c>
      <c r="B18" s="128">
        <v>0</v>
      </c>
      <c r="C18" s="132">
        <v>260</v>
      </c>
      <c r="D18" s="132">
        <v>0</v>
      </c>
      <c r="E18" s="128">
        <v>0</v>
      </c>
      <c r="F18" s="132">
        <f>SUM(B18:E18)</f>
        <v>260</v>
      </c>
    </row>
    <row r="19" spans="1:6" ht="15.75" thickBot="1">
      <c r="A19" s="126" t="s">
        <v>102</v>
      </c>
      <c r="B19" s="138">
        <f>B13+B15+B16+B17+B18</f>
        <v>781987</v>
      </c>
      <c r="C19" s="138">
        <f>C13+C15+C16+C17+C18</f>
        <v>610</v>
      </c>
      <c r="D19" s="138">
        <f>D13+D15+D16+D17+D18</f>
        <v>0</v>
      </c>
      <c r="E19" s="138">
        <f>E13+E15+E16+E17+E18</f>
        <v>232043</v>
      </c>
      <c r="F19" s="139">
        <f>SUM(B19:E19)</f>
        <v>1014640</v>
      </c>
    </row>
    <row r="24" spans="1:3" ht="12.75">
      <c r="A24" s="72" t="s">
        <v>36</v>
      </c>
      <c r="B24" s="36"/>
      <c r="C24" s="36" t="s">
        <v>0</v>
      </c>
    </row>
    <row r="25" spans="1:3" ht="12.75">
      <c r="A25" s="72"/>
      <c r="B25" s="36"/>
      <c r="C25" s="36"/>
    </row>
    <row r="26" spans="1:3" ht="12.75">
      <c r="A26" s="72"/>
      <c r="B26" s="36"/>
      <c r="C26" s="36"/>
    </row>
    <row r="27" spans="1:3" ht="12.75">
      <c r="A27" s="72" t="s">
        <v>37</v>
      </c>
      <c r="B27" s="36"/>
      <c r="C27" s="36" t="s">
        <v>38</v>
      </c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2015-04-07T11:37:05Z</cp:lastPrinted>
  <dcterms:created xsi:type="dcterms:W3CDTF">1996-10-08T23:32:33Z</dcterms:created>
  <dcterms:modified xsi:type="dcterms:W3CDTF">2015-07-02T11:34:08Z</dcterms:modified>
  <cp:category/>
  <cp:version/>
  <cp:contentType/>
  <cp:contentStatus/>
</cp:coreProperties>
</file>