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PL!$A$3:$C$31</definedName>
  </definedNames>
  <calcPr calcId="152511"/>
</workbook>
</file>

<file path=xl/calcChain.xml><?xml version="1.0" encoding="utf-8"?>
<calcChain xmlns="http://schemas.openxmlformats.org/spreadsheetml/2006/main">
  <c r="C31" i="6" l="1"/>
  <c r="B31" i="6"/>
  <c r="C30" i="6" l="1"/>
  <c r="B30" i="6"/>
  <c r="B41" i="3" l="1"/>
  <c r="C41" i="3"/>
  <c r="D41" i="3"/>
  <c r="C19" i="6" l="1"/>
  <c r="B19" i="6"/>
  <c r="C10" i="6"/>
  <c r="C12" i="6" s="1"/>
  <c r="C23" i="6" s="1"/>
  <c r="C27" i="6" s="1"/>
  <c r="B10" i="6"/>
  <c r="B12" i="6" s="1"/>
  <c r="D35" i="3"/>
  <c r="C35" i="3"/>
  <c r="B35" i="3"/>
  <c r="D19" i="3"/>
  <c r="C19" i="3"/>
  <c r="B19" i="3"/>
  <c r="D16" i="3"/>
  <c r="C16" i="3"/>
  <c r="B16" i="3"/>
  <c r="D11" i="3"/>
  <c r="C11" i="3"/>
  <c r="B11" i="3"/>
  <c r="C43" i="3" l="1"/>
  <c r="B43" i="3"/>
  <c r="D43" i="3"/>
  <c r="D20" i="3"/>
  <c r="B20" i="3"/>
  <c r="C20" i="3"/>
  <c r="B25" i="3"/>
  <c r="D25" i="3" l="1"/>
  <c r="B23" i="6"/>
  <c r="C25" i="3"/>
  <c r="B27" i="6" l="1"/>
</calcChain>
</file>

<file path=xl/sharedStrings.xml><?xml version="1.0" encoding="utf-8"?>
<sst xmlns="http://schemas.openxmlformats.org/spreadsheetml/2006/main" count="80" uniqueCount="65">
  <si>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</si>
  <si>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</si>
  <si>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</si>
  <si>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</si>
  <si>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</si>
  <si>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</si>
  <si>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</si>
  <si>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earnings per share</t>
  </si>
  <si>
    <t>Statement of financial position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</si>
  <si>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</si>
  <si>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</si>
  <si>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</si>
  <si>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</si>
  <si>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</si>
  <si>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</si>
  <si>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</si>
  <si>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</si>
  <si>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</si>
  <si>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</si>
  <si>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</si>
  <si>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</si>
  <si>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</si>
  <si>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</si>
  <si>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</si>
  <si>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</si>
  <si>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</si>
  <si>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</si>
  <si>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</si>
  <si>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</si>
  <si>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</si>
  <si>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</si>
  <si>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</si>
  <si>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</si>
  <si>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</si>
  <si>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</si>
  <si>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</si>
  <si>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</si>
  <si>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</si>
  <si>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</si>
  <si>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</si>
  <si>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</si>
  <si>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</si>
  <si>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</si>
  <si>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</si>
  <si>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</si>
  <si>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</si>
  <si>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</si>
  <si>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</si>
  <si>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December 2015</t>
  </si>
  <si>
    <t>As at 29 February 2016</t>
  </si>
  <si>
    <t>February 2016</t>
  </si>
  <si>
    <t>February 2015</t>
  </si>
  <si>
    <t>For the period ended 29 February 2016</t>
  </si>
  <si>
    <t>Losses from depreciation on actives on which percent are charged</t>
  </si>
  <si>
    <t>Losses (restoration of losses) from depreciation on other operations</t>
  </si>
  <si>
    <t>In addition paid capital</t>
  </si>
  <si>
    <t>Total loans to customers</t>
  </si>
  <si>
    <t>Total loans</t>
  </si>
  <si>
    <t>Retained earnings</t>
  </si>
  <si>
    <t>________________________________</t>
  </si>
  <si>
    <t>Chairman of the Board</t>
  </si>
  <si>
    <t xml:space="preserve">Chief Accountant </t>
  </si>
  <si>
    <t>Open Joint Stock Company "Commercial Bank KYRGYZSTAN"</t>
  </si>
  <si>
    <t>Mr. N. ILEBAEV</t>
  </si>
  <si>
    <t>Ms. E. DJENBAEVA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</si>
</sst>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0" xfId="7" applyNumberFormat="1" applyFont="1" applyFill="1" applyBorder="1" applyAlignment="1">
      <alignment horizontal="center" wrapText="1"/>
    </xf>
    <xf numFmtId="14" fontId="10" fillId="0" borderId="1" xfId="7" applyNumberFormat="1" applyFont="1" applyFill="1" applyBorder="1" applyAlignment="1">
      <alignment horizontal="center"/>
    </xf>
    <xf numFmtId="166" fontId="8" fillId="0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/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0" fontId="8" fillId="0" borderId="0" xfId="7" applyFont="1" applyFill="1" applyBorder="1" applyAlignment="1">
      <alignment horizontal="left" wrapText="1"/>
    </xf>
    <xf numFmtId="164" fontId="8" fillId="0" borderId="0" xfId="2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3" fontId="11" fillId="0" borderId="0" xfId="8" applyNumberFormat="1" applyFont="1" applyFill="1" applyAlignment="1">
      <alignment horizontal="right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workbookViewId="0">
      <selection activeCell="C49" sqref="C49"/>
    </sheetView>
  </sheetViews>
  <sheetFormatPr defaultRowHeight="12.75" x14ac:dyDescent="0.2"/>
  <cols>
    <col min="1" max="1" width="36.28515625" style="20" customWidth="1"/>
    <col min="2" max="3" width="11.7109375" style="1" customWidth="1"/>
    <col min="4" max="4" width="13" style="1" customWidth="1"/>
    <col min="5" max="5" width="4.28515625" style="1" customWidth="1"/>
    <col min="6" max="16384" width="9.140625" style="1"/>
  </cols>
  <sheetData>
    <row r="1" spans="1:5" x14ac:dyDescent="0.2">
      <c r="A1" s="11" t="s">
        <v>62</v>
      </c>
    </row>
    <row r="3" spans="1:5" x14ac:dyDescent="0.2">
      <c r="A3" s="11" t="s">
        <v>8</v>
      </c>
    </row>
    <row r="4" spans="1:5" ht="12.75" customHeight="1" x14ac:dyDescent="0.2">
      <c r="A4" s="8" t="s">
        <v>49</v>
      </c>
      <c r="B4" s="2"/>
      <c r="C4" s="2"/>
      <c r="D4" s="2"/>
    </row>
    <row r="5" spans="1:5" s="10" customFormat="1" x14ac:dyDescent="0.2">
      <c r="A5" s="12"/>
      <c r="B5" s="37" t="s">
        <v>50</v>
      </c>
      <c r="C5" s="37" t="s">
        <v>51</v>
      </c>
      <c r="D5" s="37" t="s">
        <v>48</v>
      </c>
      <c r="E5" s="1"/>
    </row>
    <row r="6" spans="1:5" ht="13.5" thickBot="1" x14ac:dyDescent="0.25">
      <c r="A6" s="13"/>
      <c r="B6" s="38" t="s">
        <v>10</v>
      </c>
      <c r="C6" s="38" t="s">
        <v>10</v>
      </c>
      <c r="D6" s="38" t="s">
        <v>10</v>
      </c>
    </row>
    <row r="7" spans="1:5" x14ac:dyDescent="0.2">
      <c r="A7" s="8" t="s">
        <v>9</v>
      </c>
      <c r="B7" s="58"/>
      <c r="C7" s="58"/>
      <c r="D7" s="58"/>
    </row>
    <row r="8" spans="1:5" x14ac:dyDescent="0.2">
      <c r="A8" s="7" t="s">
        <v>32</v>
      </c>
      <c r="B8" s="59">
        <v>1701998</v>
      </c>
      <c r="C8" s="59">
        <v>909916</v>
      </c>
      <c r="D8" s="59">
        <v>1268581</v>
      </c>
    </row>
    <row r="9" spans="1:5" x14ac:dyDescent="0.2">
      <c r="A9" s="14" t="s">
        <v>0</v>
      </c>
      <c r="B9" s="59">
        <v>754312</v>
      </c>
      <c r="C9" s="59">
        <v>761987</v>
      </c>
      <c r="D9" s="59">
        <v>700390</v>
      </c>
    </row>
    <row r="10" spans="1:5" x14ac:dyDescent="0.2">
      <c r="A10" s="14" t="s">
        <v>31</v>
      </c>
      <c r="B10" s="59">
        <v>1426577</v>
      </c>
      <c r="C10" s="59">
        <v>362023</v>
      </c>
      <c r="D10" s="59">
        <v>2337287</v>
      </c>
    </row>
    <row r="11" spans="1:5" x14ac:dyDescent="0.2">
      <c r="A11" s="8" t="s">
        <v>26</v>
      </c>
      <c r="B11" s="60">
        <f>B8+B9+B10</f>
        <v>3882887</v>
      </c>
      <c r="C11" s="60">
        <f>C8+C9+C10</f>
        <v>2033926</v>
      </c>
      <c r="D11" s="60">
        <f>D8+D9+D10</f>
        <v>4306258</v>
      </c>
    </row>
    <row r="12" spans="1:5" s="3" customFormat="1" x14ac:dyDescent="0.2">
      <c r="A12" s="7" t="s">
        <v>1</v>
      </c>
      <c r="B12" s="74">
        <v>289932</v>
      </c>
      <c r="C12" s="74">
        <v>315609</v>
      </c>
      <c r="D12" s="74">
        <v>312065</v>
      </c>
      <c r="E12" s="1"/>
    </row>
    <row r="13" spans="1:5" s="3" customFormat="1" x14ac:dyDescent="0.2">
      <c r="A13" s="7" t="s">
        <v>29</v>
      </c>
      <c r="B13" s="59">
        <v>581726</v>
      </c>
      <c r="C13" s="59">
        <v>184249</v>
      </c>
      <c r="D13" s="59">
        <v>446902</v>
      </c>
      <c r="E13" s="1"/>
    </row>
    <row r="14" spans="1:5" x14ac:dyDescent="0.2">
      <c r="A14" s="7" t="s">
        <v>30</v>
      </c>
      <c r="B14" s="59">
        <v>367884</v>
      </c>
      <c r="C14" s="59">
        <v>421508</v>
      </c>
      <c r="D14" s="59">
        <v>467706</v>
      </c>
    </row>
    <row r="15" spans="1:5" x14ac:dyDescent="0.2">
      <c r="A15" s="7" t="s">
        <v>28</v>
      </c>
      <c r="B15" s="61">
        <v>-815</v>
      </c>
      <c r="C15" s="61">
        <v>-1983</v>
      </c>
      <c r="D15" s="61">
        <v>-855</v>
      </c>
    </row>
    <row r="16" spans="1:5" x14ac:dyDescent="0.2">
      <c r="A16" s="8" t="s">
        <v>33</v>
      </c>
      <c r="B16" s="60">
        <f>B14+B15</f>
        <v>367069</v>
      </c>
      <c r="C16" s="60">
        <f>C14+C15</f>
        <v>419525</v>
      </c>
      <c r="D16" s="60">
        <f>D14+D15</f>
        <v>466851</v>
      </c>
    </row>
    <row r="17" spans="1:4" x14ac:dyDescent="0.2">
      <c r="A17" s="7" t="s">
        <v>27</v>
      </c>
      <c r="B17" s="59">
        <v>5285174</v>
      </c>
      <c r="C17" s="59">
        <v>5123389</v>
      </c>
      <c r="D17" s="59">
        <v>5453371</v>
      </c>
    </row>
    <row r="18" spans="1:4" x14ac:dyDescent="0.2">
      <c r="A18" s="7" t="s">
        <v>28</v>
      </c>
      <c r="B18" s="61">
        <v>-368059</v>
      </c>
      <c r="C18" s="61">
        <v>-234996</v>
      </c>
      <c r="D18" s="61">
        <v>-361927</v>
      </c>
    </row>
    <row r="19" spans="1:4" x14ac:dyDescent="0.2">
      <c r="A19" s="8" t="s">
        <v>56</v>
      </c>
      <c r="B19" s="62">
        <f>B17+B18</f>
        <v>4917115</v>
      </c>
      <c r="C19" s="62">
        <f>C17+C18</f>
        <v>4888393</v>
      </c>
      <c r="D19" s="62">
        <f>D17+D18</f>
        <v>5091444</v>
      </c>
    </row>
    <row r="20" spans="1:4" x14ac:dyDescent="0.2">
      <c r="A20" s="15" t="s">
        <v>57</v>
      </c>
      <c r="B20" s="60">
        <f>B16+B19</f>
        <v>5284184</v>
      </c>
      <c r="C20" s="60">
        <f>C16+C19</f>
        <v>5307918</v>
      </c>
      <c r="D20" s="60">
        <f>D16+D19</f>
        <v>5558295</v>
      </c>
    </row>
    <row r="21" spans="1:4" x14ac:dyDescent="0.2">
      <c r="A21" s="7" t="s">
        <v>25</v>
      </c>
      <c r="B21" s="61"/>
      <c r="C21" s="61"/>
      <c r="D21" s="61"/>
    </row>
    <row r="22" spans="1:4" x14ac:dyDescent="0.2">
      <c r="A22" s="16" t="s">
        <v>2</v>
      </c>
      <c r="B22" s="59"/>
      <c r="C22" s="59"/>
      <c r="D22" s="59"/>
    </row>
    <row r="23" spans="1:4" x14ac:dyDescent="0.2">
      <c r="A23" s="7" t="s">
        <v>24</v>
      </c>
      <c r="B23" s="59">
        <v>484772</v>
      </c>
      <c r="C23" s="59">
        <v>472479.08</v>
      </c>
      <c r="D23" s="59">
        <v>495181</v>
      </c>
    </row>
    <row r="24" spans="1:4" ht="13.5" customHeight="1" x14ac:dyDescent="0.2">
      <c r="A24" s="6" t="s">
        <v>23</v>
      </c>
      <c r="B24" s="59">
        <v>253611</v>
      </c>
      <c r="C24" s="59">
        <v>196384</v>
      </c>
      <c r="D24" s="59">
        <v>208195</v>
      </c>
    </row>
    <row r="25" spans="1:4" ht="13.5" thickBot="1" x14ac:dyDescent="0.25">
      <c r="A25" s="17" t="s">
        <v>18</v>
      </c>
      <c r="B25" s="63">
        <f>B11+B12+B13+B20+B21+B22+B23+B24</f>
        <v>10777112</v>
      </c>
      <c r="C25" s="63">
        <f>C11+C12+C13+C20+C21+C22+C23+C24</f>
        <v>8510565.0800000001</v>
      </c>
      <c r="D25" s="63">
        <f>D11+D12+D13+D20+D21+D22+D23+D24</f>
        <v>11326896</v>
      </c>
    </row>
    <row r="26" spans="1:4" ht="13.5" thickTop="1" x14ac:dyDescent="0.2">
      <c r="A26" s="8"/>
      <c r="B26" s="64"/>
      <c r="C26" s="64"/>
      <c r="D26" s="64"/>
    </row>
    <row r="27" spans="1:4" x14ac:dyDescent="0.2">
      <c r="A27" s="13" t="s">
        <v>11</v>
      </c>
      <c r="B27" s="65"/>
      <c r="C27" s="65"/>
      <c r="D27" s="65"/>
    </row>
    <row r="28" spans="1:4" x14ac:dyDescent="0.2">
      <c r="A28" s="5" t="s">
        <v>17</v>
      </c>
      <c r="B28" s="59">
        <v>1481507</v>
      </c>
      <c r="C28" s="59">
        <v>1071058</v>
      </c>
      <c r="D28" s="59">
        <v>1600927</v>
      </c>
    </row>
    <row r="29" spans="1:4" x14ac:dyDescent="0.2">
      <c r="A29" s="6" t="s">
        <v>15</v>
      </c>
      <c r="B29" s="59">
        <v>7737852</v>
      </c>
      <c r="C29" s="59">
        <v>5416209</v>
      </c>
      <c r="D29" s="59">
        <v>8152527</v>
      </c>
    </row>
    <row r="30" spans="1:4" x14ac:dyDescent="0.2">
      <c r="A30" s="6" t="s">
        <v>16</v>
      </c>
      <c r="B30" s="59">
        <v>353358</v>
      </c>
      <c r="C30" s="59">
        <v>896866</v>
      </c>
      <c r="D30" s="59">
        <v>358874</v>
      </c>
    </row>
    <row r="31" spans="1:4" x14ac:dyDescent="0.2">
      <c r="A31" s="6" t="s">
        <v>14</v>
      </c>
      <c r="B31" s="59"/>
      <c r="C31" s="59">
        <v>1200</v>
      </c>
      <c r="D31" s="59"/>
    </row>
    <row r="32" spans="1:4" x14ac:dyDescent="0.2">
      <c r="A32" s="7" t="s">
        <v>3</v>
      </c>
      <c r="B32" s="59">
        <v>4020</v>
      </c>
      <c r="C32" s="59">
        <v>4020</v>
      </c>
      <c r="D32" s="59">
        <v>4020</v>
      </c>
    </row>
    <row r="33" spans="1:4" x14ac:dyDescent="0.2">
      <c r="A33" s="7" t="s">
        <v>13</v>
      </c>
      <c r="B33" s="59">
        <v>3248</v>
      </c>
      <c r="C33" s="59">
        <v>929</v>
      </c>
      <c r="D33" s="59">
        <v>6922</v>
      </c>
    </row>
    <row r="34" spans="1:4" x14ac:dyDescent="0.2">
      <c r="A34" s="14" t="s">
        <v>12</v>
      </c>
      <c r="B34" s="59">
        <v>186766</v>
      </c>
      <c r="C34" s="59">
        <v>119979</v>
      </c>
      <c r="D34" s="59">
        <v>183801</v>
      </c>
    </row>
    <row r="35" spans="1:4" x14ac:dyDescent="0.2">
      <c r="A35" s="17" t="s">
        <v>19</v>
      </c>
      <c r="B35" s="66">
        <f>SUM(B28:B34)</f>
        <v>9766751</v>
      </c>
      <c r="C35" s="66">
        <f>SUM(C28:C34)</f>
        <v>7510261</v>
      </c>
      <c r="D35" s="66">
        <f>SUM(D28:D34)</f>
        <v>10307071</v>
      </c>
    </row>
    <row r="36" spans="1:4" x14ac:dyDescent="0.2">
      <c r="A36" s="7"/>
      <c r="B36" s="67"/>
      <c r="C36" s="67"/>
      <c r="D36" s="67"/>
    </row>
    <row r="37" spans="1:4" ht="12.75" customHeight="1" x14ac:dyDescent="0.2">
      <c r="A37" s="13" t="s">
        <v>20</v>
      </c>
      <c r="B37" s="68"/>
      <c r="C37" s="68"/>
      <c r="D37" s="68"/>
    </row>
    <row r="38" spans="1:4" x14ac:dyDescent="0.2">
      <c r="A38" s="6" t="s">
        <v>4</v>
      </c>
      <c r="B38" s="59">
        <v>921310</v>
      </c>
      <c r="C38" s="59">
        <v>781987</v>
      </c>
      <c r="D38" s="59">
        <v>921310</v>
      </c>
    </row>
    <row r="39" spans="1:4" x14ac:dyDescent="0.2">
      <c r="A39" s="6" t="s">
        <v>55</v>
      </c>
      <c r="B39" s="69">
        <v>207</v>
      </c>
      <c r="C39" s="69">
        <v>430</v>
      </c>
      <c r="D39" s="69">
        <v>161</v>
      </c>
    </row>
    <row r="40" spans="1:4" x14ac:dyDescent="0.2">
      <c r="A40" s="6" t="s">
        <v>58</v>
      </c>
      <c r="B40" s="70">
        <v>88844</v>
      </c>
      <c r="C40" s="70">
        <v>217887</v>
      </c>
      <c r="D40" s="70">
        <v>98354</v>
      </c>
    </row>
    <row r="41" spans="1:4" x14ac:dyDescent="0.2">
      <c r="A41" s="13" t="s">
        <v>21</v>
      </c>
      <c r="B41" s="71">
        <f>SUM(B38:B40)</f>
        <v>1010361</v>
      </c>
      <c r="C41" s="71">
        <f>SUM(C38:C40)</f>
        <v>1000304</v>
      </c>
      <c r="D41" s="71">
        <f>SUM(D38:D40)</f>
        <v>1019825</v>
      </c>
    </row>
    <row r="42" spans="1:4" x14ac:dyDescent="0.2">
      <c r="A42" s="8"/>
      <c r="B42" s="72"/>
      <c r="C42" s="72"/>
      <c r="D42" s="72"/>
    </row>
    <row r="43" spans="1:4" ht="13.5" thickBot="1" x14ac:dyDescent="0.25">
      <c r="A43" s="18" t="s">
        <v>22</v>
      </c>
      <c r="B43" s="73">
        <f>B35+B41</f>
        <v>10777112</v>
      </c>
      <c r="C43" s="73">
        <f>C35+C41</f>
        <v>8510565</v>
      </c>
      <c r="D43" s="73">
        <f>D35+D41</f>
        <v>11326896</v>
      </c>
    </row>
    <row r="44" spans="1:4" ht="13.5" thickTop="1" x14ac:dyDescent="0.2">
      <c r="A44" s="7"/>
    </row>
    <row r="45" spans="1:4" x14ac:dyDescent="0.2">
      <c r="A45" s="19"/>
      <c r="B45" s="9"/>
      <c r="C45" s="9"/>
      <c r="D45" s="9"/>
    </row>
    <row r="47" spans="1:4" x14ac:dyDescent="0.2">
      <c r="A47" s="20" t="s">
        <v>59</v>
      </c>
      <c r="B47" s="4"/>
      <c r="C47" s="20" t="s">
        <v>59</v>
      </c>
      <c r="D47" s="4"/>
    </row>
    <row r="48" spans="1:4" s="3" customFormat="1" x14ac:dyDescent="0.2">
      <c r="A48" s="11" t="s">
        <v>63</v>
      </c>
      <c r="C48" s="11" t="s">
        <v>64</v>
      </c>
    </row>
    <row r="49" spans="1:3" s="3" customFormat="1" x14ac:dyDescent="0.2">
      <c r="A49" s="11" t="s">
        <v>60</v>
      </c>
      <c r="C49" s="11" t="s">
        <v>61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>
      <selection activeCell="C37" sqref="C37"/>
    </sheetView>
  </sheetViews>
  <sheetFormatPr defaultRowHeight="12.75" x14ac:dyDescent="0.2"/>
  <cols>
    <col min="1" max="1" width="64.5703125" style="35" customWidth="1"/>
    <col min="2" max="2" width="11.7109375" style="22" customWidth="1"/>
    <col min="3" max="3" width="11.85546875" style="22" customWidth="1"/>
    <col min="4" max="4" width="8.140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62</v>
      </c>
    </row>
    <row r="3" spans="1:3" x14ac:dyDescent="0.2">
      <c r="A3" s="11" t="s">
        <v>34</v>
      </c>
      <c r="B3" s="21"/>
      <c r="C3" s="21"/>
    </row>
    <row r="4" spans="1:3" x14ac:dyDescent="0.2">
      <c r="A4" s="8" t="s">
        <v>52</v>
      </c>
      <c r="B4" s="23"/>
      <c r="C4" s="23"/>
    </row>
    <row r="5" spans="1:3" x14ac:dyDescent="0.2">
      <c r="A5" s="26"/>
      <c r="B5" s="23"/>
      <c r="C5" s="23"/>
    </row>
    <row r="6" spans="1:3" x14ac:dyDescent="0.2">
      <c r="A6" s="12"/>
      <c r="B6" s="37" t="s">
        <v>50</v>
      </c>
      <c r="C6" s="37" t="s">
        <v>51</v>
      </c>
    </row>
    <row r="7" spans="1:3" ht="13.5" thickBot="1" x14ac:dyDescent="0.25">
      <c r="A7" s="12"/>
      <c r="B7" s="38" t="s">
        <v>10</v>
      </c>
      <c r="C7" s="38" t="s">
        <v>10</v>
      </c>
    </row>
    <row r="8" spans="1:3" x14ac:dyDescent="0.2">
      <c r="A8" s="27" t="s">
        <v>35</v>
      </c>
      <c r="B8" s="39">
        <v>191859</v>
      </c>
      <c r="C8" s="40">
        <v>182404</v>
      </c>
    </row>
    <row r="9" spans="1:3" x14ac:dyDescent="0.2">
      <c r="A9" s="27" t="s">
        <v>36</v>
      </c>
      <c r="B9" s="39">
        <v>-120487</v>
      </c>
      <c r="C9" s="41">
        <v>-78462</v>
      </c>
    </row>
    <row r="10" spans="1:3" x14ac:dyDescent="0.2">
      <c r="A10" s="8" t="s">
        <v>37</v>
      </c>
      <c r="B10" s="42">
        <f>SUM(B8:B9)</f>
        <v>71372</v>
      </c>
      <c r="C10" s="42">
        <f>SUM(C8:C9)</f>
        <v>103942</v>
      </c>
    </row>
    <row r="11" spans="1:3" x14ac:dyDescent="0.2">
      <c r="A11" s="7" t="s">
        <v>53</v>
      </c>
      <c r="B11" s="39">
        <v>-9694</v>
      </c>
      <c r="C11" s="43">
        <v>-7261</v>
      </c>
    </row>
    <row r="12" spans="1:3" x14ac:dyDescent="0.2">
      <c r="A12" s="28" t="s">
        <v>5</v>
      </c>
      <c r="B12" s="44">
        <f>B10+B11</f>
        <v>61678</v>
      </c>
      <c r="C12" s="44">
        <f>C10+C11</f>
        <v>96681</v>
      </c>
    </row>
    <row r="13" spans="1:3" x14ac:dyDescent="0.2">
      <c r="A13" s="24"/>
      <c r="C13" s="45"/>
    </row>
    <row r="14" spans="1:3" x14ac:dyDescent="0.2">
      <c r="A14" s="12" t="s">
        <v>38</v>
      </c>
      <c r="B14" s="46">
        <v>37674</v>
      </c>
      <c r="C14" s="41">
        <v>33227</v>
      </c>
    </row>
    <row r="15" spans="1:3" x14ac:dyDescent="0.2">
      <c r="A15" s="12" t="s">
        <v>39</v>
      </c>
      <c r="B15" s="39">
        <v>-4442</v>
      </c>
      <c r="C15" s="47">
        <v>-437</v>
      </c>
    </row>
    <row r="16" spans="1:3" x14ac:dyDescent="0.2">
      <c r="A16" s="24" t="s">
        <v>47</v>
      </c>
      <c r="B16" s="39">
        <v>20189</v>
      </c>
      <c r="C16" s="47">
        <v>19348</v>
      </c>
    </row>
    <row r="17" spans="1:4" x14ac:dyDescent="0.2">
      <c r="A17" s="24" t="s">
        <v>54</v>
      </c>
      <c r="B17" s="39">
        <v>-1480</v>
      </c>
      <c r="C17" s="47">
        <v>-2907</v>
      </c>
    </row>
    <row r="18" spans="1:4" x14ac:dyDescent="0.2">
      <c r="A18" s="24" t="s">
        <v>6</v>
      </c>
      <c r="B18" s="39">
        <v>288</v>
      </c>
      <c r="C18" s="47">
        <v>-204</v>
      </c>
      <c r="D18" s="25"/>
    </row>
    <row r="19" spans="1:4" x14ac:dyDescent="0.2">
      <c r="A19" s="28" t="s">
        <v>40</v>
      </c>
      <c r="B19" s="48">
        <f>SUM(B14:B18)</f>
        <v>52229</v>
      </c>
      <c r="C19" s="48">
        <f>SUM(C14:C18)</f>
        <v>49027</v>
      </c>
    </row>
    <row r="20" spans="1:4" x14ac:dyDescent="0.2">
      <c r="A20" s="24"/>
      <c r="B20" s="49"/>
      <c r="C20" s="39"/>
    </row>
    <row r="21" spans="1:4" x14ac:dyDescent="0.2">
      <c r="A21" s="24" t="s">
        <v>41</v>
      </c>
      <c r="B21" s="39">
        <v>113907</v>
      </c>
      <c r="C21" s="39">
        <v>145708</v>
      </c>
    </row>
    <row r="22" spans="1:4" x14ac:dyDescent="0.2">
      <c r="A22" s="24" t="s">
        <v>42</v>
      </c>
      <c r="B22" s="39">
        <v>-123417</v>
      </c>
      <c r="C22" s="47">
        <v>-124014</v>
      </c>
    </row>
    <row r="23" spans="1:4" ht="13.5" thickBot="1" x14ac:dyDescent="0.25">
      <c r="A23" s="29" t="s">
        <v>45</v>
      </c>
      <c r="B23" s="50">
        <f>B21+B22</f>
        <v>-9510</v>
      </c>
      <c r="C23" s="50">
        <f t="shared" ref="C23" si="0">C21+C22</f>
        <v>21694</v>
      </c>
    </row>
    <row r="24" spans="1:4" ht="13.5" thickTop="1" x14ac:dyDescent="0.2">
      <c r="A24" s="30"/>
      <c r="B24" s="51"/>
      <c r="C24" s="51"/>
    </row>
    <row r="25" spans="1:4" x14ac:dyDescent="0.2">
      <c r="A25" s="7" t="s">
        <v>43</v>
      </c>
      <c r="B25" s="43"/>
      <c r="C25" s="43">
        <v>-1200</v>
      </c>
    </row>
    <row r="26" spans="1:4" x14ac:dyDescent="0.2">
      <c r="A26" s="31"/>
      <c r="B26" s="43"/>
      <c r="C26" s="52"/>
    </row>
    <row r="27" spans="1:4" ht="13.5" thickBot="1" x14ac:dyDescent="0.25">
      <c r="A27" s="29" t="s">
        <v>44</v>
      </c>
      <c r="B27" s="53">
        <f>B23+B25</f>
        <v>-9510</v>
      </c>
      <c r="C27" s="53">
        <f t="shared" ref="C27" si="1">C23+C25</f>
        <v>20494</v>
      </c>
    </row>
    <row r="28" spans="1:4" ht="13.5" thickTop="1" x14ac:dyDescent="0.2">
      <c r="A28" s="32"/>
      <c r="B28" s="54"/>
      <c r="C28" s="39"/>
    </row>
    <row r="29" spans="1:4" x14ac:dyDescent="0.2">
      <c r="A29" s="33"/>
      <c r="B29" s="55"/>
      <c r="C29" s="54"/>
    </row>
    <row r="30" spans="1:4" ht="13.5" thickBot="1" x14ac:dyDescent="0.25">
      <c r="A30" s="34" t="s">
        <v>46</v>
      </c>
      <c r="B30" s="56">
        <f>B27</f>
        <v>-9510</v>
      </c>
      <c r="C30" s="56">
        <f>C27</f>
        <v>20494</v>
      </c>
    </row>
    <row r="31" spans="1:4" ht="13.5" thickTop="1" x14ac:dyDescent="0.2">
      <c r="A31" s="36" t="s">
        <v>7</v>
      </c>
      <c r="B31" s="57">
        <f>B30/184262051*1000</f>
        <v>-5.1611278330989593E-2</v>
      </c>
      <c r="C31" s="57">
        <f>C30/156397472*1000</f>
        <v>0.13103792368204009</v>
      </c>
    </row>
    <row r="34" spans="1:4" s="1" customFormat="1" x14ac:dyDescent="0.2">
      <c r="A34" s="20" t="s">
        <v>59</v>
      </c>
      <c r="B34" s="20" t="s">
        <v>59</v>
      </c>
      <c r="D34" s="4"/>
    </row>
    <row r="35" spans="1:4" s="3" customFormat="1" x14ac:dyDescent="0.2">
      <c r="A35" s="11" t="s">
        <v>63</v>
      </c>
      <c r="B35" s="11" t="s">
        <v>64</v>
      </c>
    </row>
    <row r="36" spans="1:4" s="3" customFormat="1" x14ac:dyDescent="0.2">
      <c r="A36" s="11" t="s">
        <v>60</v>
      </c>
      <c r="B36" s="11" t="s">
        <v>61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2017-08-29T10:56:00Z</dcterms:modified>
</cp:coreProperties>
</file>