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"/>
    </mc:Choice>
  </mc:AlternateContent>
  <bookViews>
    <workbookView xWindow="0" yWindow="0" windowWidth="24000" windowHeight="9735" tabRatio="449" activeTab="1"/>
  </bookViews>
  <sheets>
    <sheet name="BS" sheetId="3" r:id="rId1"/>
    <sheet name="PL" sheetId="6" r:id="rId2"/>
  </sheets>
  <definedNames>
    <definedName name="_xlnm.Print_Area" localSheetId="0">BS!$A$3:$D$52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C43" i="6" l="1"/>
  <c r="B43" i="6"/>
  <c r="C11" i="6"/>
  <c r="B11" i="6"/>
  <c r="D29" i="3"/>
  <c r="C29" i="3"/>
  <c r="B29" i="3"/>
  <c r="B47" i="3" l="1"/>
  <c r="B12" i="3" l="1"/>
  <c r="C12" i="3"/>
  <c r="D22" i="3" l="1"/>
  <c r="C22" i="3"/>
  <c r="B22" i="3"/>
  <c r="B13" i="6" l="1"/>
  <c r="B21" i="6"/>
  <c r="C13" i="6"/>
  <c r="B18" i="3"/>
  <c r="B13" i="3"/>
  <c r="D12" i="3"/>
  <c r="D13" i="3" s="1"/>
  <c r="D18" i="3"/>
  <c r="C13" i="3"/>
  <c r="C18" i="3"/>
  <c r="C21" i="6"/>
  <c r="B41" i="3"/>
  <c r="C47" i="3"/>
  <c r="D47" i="3"/>
  <c r="D41" i="3"/>
  <c r="C41" i="3"/>
  <c r="C25" i="6" l="1"/>
  <c r="B25" i="6"/>
  <c r="D49" i="3"/>
  <c r="C49" i="3"/>
  <c r="B49" i="3"/>
  <c r="C23" i="3"/>
  <c r="D23" i="3"/>
  <c r="B23" i="3"/>
</calcChain>
</file>

<file path=xl/sharedStrings.xml><?xml version="1.0" encoding="utf-8"?>
<sst xmlns="http://schemas.openxmlformats.org/spreadsheetml/2006/main" count="99" uniqueCount="85">
  <si>
    <t>The correspondent account in NBKR</t>
  </si>
  <si>
    <t>Investments held to maturity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</si>
  <si>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</si>
  <si>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</si>
  <si>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</si>
  <si>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</si>
  <si>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</si>
  <si>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</si>
  <si>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</si>
  <si>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</si>
  <si>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</si>
  <si>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</si>
  <si>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</si>
  <si>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</si>
  <si>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</si>
  <si>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</si>
  <si>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</si>
  <si>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</si>
  <si>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</si>
  <si>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</si>
  <si>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</si>
  <si>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</si>
  <si>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</si>
  <si>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>Loans to customers</t>
  </si>
  <si>
    <t>Loans to other financial institutions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</si>
  <si>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</si>
  <si>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</si>
  <si>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</si>
  <si>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</si>
  <si>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</si>
  <si>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Operating profit</t>
  </si>
  <si>
    <t>Total comprehensive income</t>
  </si>
  <si>
    <t>Net gain (loss) on foreign exchange operations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</si>
  <si>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</si>
  <si>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</si>
  <si>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</si>
  <si>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</si>
  <si>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</si>
  <si>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</si>
  <si>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-</t>
  </si>
  <si>
    <t>Additionally paid up capital</t>
  </si>
  <si>
    <t>Total money market assets</t>
  </si>
  <si>
    <t>CEO</t>
  </si>
  <si>
    <t>Reverse REPO agreement transactions</t>
  </si>
  <si>
    <t>Dividends from investments to shares</t>
  </si>
  <si>
    <t>Accounts of banks and other financial institutions</t>
  </si>
  <si>
    <t>Accounts and deposits with banks and other financial 
institutions</t>
  </si>
  <si>
    <t>REPO agreement transactions</t>
  </si>
  <si>
    <t>Open Joint Stock Company "Commercial bank KYRGYZSTAN"</t>
  </si>
  <si>
    <t>Net "Nostro" Accounts in commercial banks</t>
  </si>
  <si>
    <t>Provision for impairment losses on "Nostro" Accounts in commercial banks</t>
  </si>
  <si>
    <t>Provision for impairment losses on Loans to other financial institutions</t>
  </si>
  <si>
    <t>Provision for impairment losses on Loans to customers</t>
  </si>
  <si>
    <t>Net loans to customers</t>
  </si>
  <si>
    <t>Net loans to other financial institutions</t>
  </si>
  <si>
    <t xml:space="preserve">Other income </t>
  </si>
  <si>
    <t>Loan discount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</si>
  <si>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</si>
  <si>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</si>
  <si>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</si>
  <si>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Reference</t>
  </si>
  <si>
    <t>* Profit in accordance with the requirements of the NBKR</t>
  </si>
  <si>
    <t>* Earnings per share in accordance with the requirements of the NBKR</t>
  </si>
  <si>
    <t>January        2021</t>
  </si>
  <si>
    <t>As at 31 January 2022</t>
  </si>
  <si>
    <t>January        2022</t>
  </si>
  <si>
    <t>December 2021</t>
  </si>
  <si>
    <t>Assets right of use</t>
  </si>
  <si>
    <t>Rental obligations</t>
  </si>
  <si>
    <t>Mr.J. SAGYNDYKOV</t>
  </si>
  <si>
    <t>For the period ended 31 January 2022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</si>
  <si>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</si>
  <si>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</si>
  <si>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</si>
  <si>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</si>
  <si>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Formation of reserves for depreciation of assets on which interest is accrued</t>
  </si>
  <si>
    <t>NET INTEREST INCOME</t>
  </si>
  <si>
    <t>Net income from financial instruments at fair value through profit or loss</t>
  </si>
  <si>
    <t>OPERATING INCOME</t>
  </si>
  <si>
    <t>Administrative and operating expenses</t>
  </si>
  <si>
    <t>Formation of impairment provisions for other assets</t>
  </si>
  <si>
    <t>Profit before income tax expense</t>
  </si>
  <si>
    <t>Net profit</t>
  </si>
  <si>
    <t>Mr. J. SAGYNDYKOV</t>
  </si>
  <si>
    <t>For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</si>
</sst>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10" borderId="0" applyNumberFormat="0" applyBorder="0" applyAlignment="0" applyProtection="0"/>
    <xf numFmtId="0" fontId="32" fillId="40" borderId="0" applyNumberFormat="0" applyBorder="0" applyAlignment="0" applyProtection="0"/>
    <xf numFmtId="0" fontId="31" fillId="14" borderId="0" applyNumberFormat="0" applyBorder="0" applyAlignment="0" applyProtection="0"/>
    <xf numFmtId="0" fontId="32" fillId="41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1" fillId="22" borderId="0" applyNumberFormat="0" applyBorder="0" applyAlignment="0" applyProtection="0"/>
    <xf numFmtId="0" fontId="32" fillId="38" borderId="0" applyNumberFormat="0" applyBorder="0" applyAlignment="0" applyProtection="0"/>
    <xf numFmtId="0" fontId="31" fillId="26" borderId="0" applyNumberFormat="0" applyBorder="0" applyAlignment="0" applyProtection="0"/>
    <xf numFmtId="0" fontId="32" fillId="42" borderId="0" applyNumberFormat="0" applyBorder="0" applyAlignment="0" applyProtection="0"/>
    <xf numFmtId="0" fontId="31" fillId="30" borderId="0" applyNumberFormat="0" applyBorder="0" applyAlignment="0" applyProtection="0"/>
    <xf numFmtId="0" fontId="33" fillId="36" borderId="14" applyNumberFormat="0" applyAlignment="0" applyProtection="0"/>
    <xf numFmtId="0" fontId="23" fillId="6" borderId="8" applyNumberFormat="0" applyAlignment="0" applyProtection="0"/>
    <xf numFmtId="0" fontId="34" fillId="43" borderId="15" applyNumberFormat="0" applyAlignment="0" applyProtection="0"/>
    <xf numFmtId="0" fontId="24" fillId="7" borderId="9" applyNumberFormat="0" applyAlignment="0" applyProtection="0"/>
    <xf numFmtId="0" fontId="35" fillId="43" borderId="14" applyNumberFormat="0" applyAlignment="0" applyProtection="0"/>
    <xf numFmtId="0" fontId="25" fillId="7" borderId="8" applyNumberFormat="0" applyAlignment="0" applyProtection="0"/>
    <xf numFmtId="0" fontId="36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8" applyNumberFormat="0" applyFill="0" applyAlignment="0" applyProtection="0"/>
    <xf numFmtId="0" fontId="19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0" fillId="0" borderId="13" applyNumberFormat="0" applyFill="0" applyAlignment="0" applyProtection="0"/>
    <xf numFmtId="0" fontId="40" fillId="44" borderId="20" applyNumberFormat="0" applyAlignment="0" applyProtection="0"/>
    <xf numFmtId="0" fontId="27" fillId="8" borderId="11" applyNumberFormat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43" fillId="34" borderId="0" applyNumberFormat="0" applyBorder="0" applyAlignment="0" applyProtection="0"/>
    <xf numFmtId="0" fontId="21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5" fillId="0" borderId="22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0" fillId="3" borderId="0" applyNumberFormat="0" applyBorder="0" applyAlignment="0" applyProtection="0"/>
  </cellStyleXfs>
  <cellXfs count="98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3" fontId="9" fillId="0" borderId="3" xfId="2" applyNumberFormat="1" applyFont="1" applyFill="1" applyBorder="1" applyAlignment="1"/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0" fontId="2" fillId="0" borderId="0" xfId="6" applyFont="1" applyBorder="1" applyAlignment="1"/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4" fillId="0" borderId="0" xfId="0" applyFont="1" applyFill="1" applyAlignment="1"/>
    <xf numFmtId="167" fontId="15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14" fontId="2" fillId="0" borderId="0" xfId="7" applyNumberFormat="1" applyFont="1" applyFill="1" applyBorder="1" applyAlignment="1">
      <alignment horizontal="center" wrapText="1"/>
    </xf>
    <xf numFmtId="14" fontId="2" fillId="0" borderId="1" xfId="7" applyNumberFormat="1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167" fontId="9" fillId="2" borderId="0" xfId="8" applyNumberFormat="1" applyFont="1" applyFill="1" applyAlignment="1">
      <alignment vertical="center"/>
    </xf>
    <xf numFmtId="167" fontId="9" fillId="0" borderId="0" xfId="8" applyNumberFormat="1" applyFont="1" applyFill="1" applyAlignment="1">
      <alignment vertical="center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0" fontId="2" fillId="0" borderId="0" xfId="7" applyFont="1" applyFill="1" applyBorder="1" applyAlignment="1">
      <alignment vertical="center"/>
    </xf>
    <xf numFmtId="167" fontId="11" fillId="0" borderId="0" xfId="9" applyNumberFormat="1" applyFont="1" applyFill="1"/>
    <xf numFmtId="167" fontId="2" fillId="2" borderId="0" xfId="8" applyNumberFormat="1" applyFont="1" applyFill="1" applyAlignment="1">
      <alignment horizontal="right" vertical="center"/>
    </xf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2" fillId="0" borderId="0" xfId="6" applyFont="1" applyAlignment="1"/>
    <xf numFmtId="167" fontId="9" fillId="0" borderId="3" xfId="8" applyNumberFormat="1" applyFont="1" applyFill="1" applyBorder="1" applyAlignment="1">
      <alignment vertical="center"/>
    </xf>
    <xf numFmtId="0" fontId="12" fillId="0" borderId="0" xfId="9" applyFont="1" applyFill="1" applyAlignment="1"/>
    <xf numFmtId="167" fontId="8" fillId="0" borderId="0" xfId="8" applyNumberFormat="1" applyFont="1" applyFill="1" applyBorder="1" applyAlignment="1">
      <alignment vertical="center"/>
    </xf>
    <xf numFmtId="0" fontId="2" fillId="0" borderId="0" xfId="9" applyFont="1" applyFill="1" applyAlignment="1"/>
    <xf numFmtId="167" fontId="8" fillId="0" borderId="0" xfId="8" applyNumberFormat="1" applyFont="1" applyFill="1" applyAlignment="1">
      <alignment vertical="center"/>
    </xf>
    <xf numFmtId="167" fontId="8" fillId="0" borderId="0" xfId="8" applyNumberFormat="1" applyFont="1" applyFill="1" applyAlignment="1">
      <alignment vertical="center" wrapText="1"/>
    </xf>
    <xf numFmtId="167" fontId="2" fillId="0" borderId="0" xfId="11" applyNumberFormat="1" applyFont="1" applyFill="1" applyBorder="1" applyAlignment="1">
      <alignment vertical="center"/>
    </xf>
    <xf numFmtId="167" fontId="2" fillId="2" borderId="0" xfId="11" applyNumberFormat="1" applyFont="1" applyFill="1" applyBorder="1" applyAlignment="1"/>
    <xf numFmtId="0" fontId="10" fillId="0" borderId="0" xfId="9" applyFont="1" applyFill="1" applyAlignment="1"/>
    <xf numFmtId="167" fontId="11" fillId="0" borderId="0" xfId="9" applyNumberFormat="1" applyFont="1" applyFill="1" applyBorder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167" fontId="11" fillId="2" borderId="0" xfId="0" applyNumberFormat="1" applyFont="1" applyFill="1"/>
    <xf numFmtId="167" fontId="11" fillId="2" borderId="0" xfId="11" applyNumberFormat="1" applyFont="1" applyFill="1"/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8" fillId="2" borderId="0" xfId="8" applyNumberFormat="1" applyFont="1" applyFill="1" applyAlignment="1">
      <alignment horizontal="right" wrapText="1"/>
    </xf>
    <xf numFmtId="167" fontId="8" fillId="0" borderId="0" xfId="8" applyNumberFormat="1" applyFont="1" applyFill="1" applyAlignment="1">
      <alignment horizontal="right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9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wrapText="1"/>
    </xf>
    <xf numFmtId="167" fontId="8" fillId="2" borderId="0" xfId="8" applyNumberFormat="1" applyFont="1" applyFill="1" applyAlignment="1">
      <alignment horizontal="right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8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167" fontId="10" fillId="0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167" fontId="11" fillId="0" borderId="0" xfId="0" applyNumberFormat="1" applyFont="1" applyFill="1" applyBorder="1" applyAlignment="1">
      <alignment vertical="center"/>
    </xf>
    <xf numFmtId="167" fontId="11" fillId="0" borderId="0" xfId="11" applyNumberFormat="1" applyFont="1" applyFill="1" applyAlignment="1">
      <alignment vertical="center"/>
    </xf>
    <xf numFmtId="169" fontId="2" fillId="0" borderId="0" xfId="11" applyNumberFormat="1" applyFont="1" applyFill="1" applyBorder="1" applyAlignment="1">
      <alignment vertical="center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0" zoomScale="130" zoomScaleNormal="130" workbookViewId="0">
      <selection activeCell="A62" sqref="A62"/>
    </sheetView>
  </sheetViews>
  <sheetFormatPr defaultRowHeight="12.75" x14ac:dyDescent="0.2"/>
  <cols>
    <col min="1" max="1" width="37.42578125" style="38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48</v>
      </c>
    </row>
    <row r="2" spans="1:5" x14ac:dyDescent="0.2">
      <c r="A2" s="1"/>
    </row>
    <row r="3" spans="1:5" x14ac:dyDescent="0.2">
      <c r="A3" s="1" t="s">
        <v>34</v>
      </c>
    </row>
    <row r="4" spans="1:5" ht="12.75" customHeight="1" x14ac:dyDescent="0.2">
      <c r="A4" s="3" t="s">
        <v>64</v>
      </c>
      <c r="B4" s="4"/>
      <c r="C4" s="4"/>
      <c r="D4" s="4"/>
    </row>
    <row r="5" spans="1:5" s="7" customFormat="1" ht="25.5" x14ac:dyDescent="0.2">
      <c r="A5" s="5"/>
      <c r="B5" s="6" t="s">
        <v>65</v>
      </c>
      <c r="C5" s="6" t="s">
        <v>63</v>
      </c>
      <c r="D5" s="6" t="s">
        <v>66</v>
      </c>
      <c r="E5" s="2"/>
    </row>
    <row r="6" spans="1:5" ht="13.5" thickBot="1" x14ac:dyDescent="0.25">
      <c r="A6" s="8"/>
      <c r="B6" s="9" t="s">
        <v>8</v>
      </c>
      <c r="C6" s="9" t="s">
        <v>8</v>
      </c>
      <c r="D6" s="9" t="s">
        <v>8</v>
      </c>
    </row>
    <row r="7" spans="1:5" x14ac:dyDescent="0.2">
      <c r="A7" s="3" t="s">
        <v>7</v>
      </c>
      <c r="B7" s="10"/>
      <c r="C7" s="10"/>
      <c r="D7" s="10"/>
    </row>
    <row r="8" spans="1:5" x14ac:dyDescent="0.2">
      <c r="A8" s="11" t="s">
        <v>26</v>
      </c>
      <c r="B8" s="78">
        <v>4803565.1099799993</v>
      </c>
      <c r="C8" s="78">
        <v>3083391</v>
      </c>
      <c r="D8" s="78">
        <v>3465215</v>
      </c>
    </row>
    <row r="9" spans="1:5" x14ac:dyDescent="0.2">
      <c r="A9" s="12" t="s">
        <v>0</v>
      </c>
      <c r="B9" s="78">
        <v>1646928</v>
      </c>
      <c r="C9" s="78">
        <v>774675</v>
      </c>
      <c r="D9" s="78">
        <v>1254977</v>
      </c>
    </row>
    <row r="10" spans="1:5" x14ac:dyDescent="0.2">
      <c r="A10" s="12" t="s">
        <v>25</v>
      </c>
      <c r="B10" s="78">
        <v>1281652</v>
      </c>
      <c r="C10" s="78">
        <v>1004684</v>
      </c>
      <c r="D10" s="78">
        <v>5605535</v>
      </c>
    </row>
    <row r="11" spans="1:5" ht="25.5" x14ac:dyDescent="0.2">
      <c r="A11" s="13" t="s">
        <v>50</v>
      </c>
      <c r="B11" s="79">
        <v>-5285.9029600000003</v>
      </c>
      <c r="C11" s="79">
        <v>-5357</v>
      </c>
      <c r="D11" s="79">
        <v>-5414</v>
      </c>
    </row>
    <row r="12" spans="1:5" ht="25.5" x14ac:dyDescent="0.2">
      <c r="A12" s="14" t="s">
        <v>49</v>
      </c>
      <c r="B12" s="15">
        <f>B10+B11</f>
        <v>1276366.0970399999</v>
      </c>
      <c r="C12" s="15">
        <f>C10+C11</f>
        <v>999327</v>
      </c>
      <c r="D12" s="15">
        <f>D10+D11</f>
        <v>5600121</v>
      </c>
    </row>
    <row r="13" spans="1:5" x14ac:dyDescent="0.2">
      <c r="A13" s="3" t="s">
        <v>41</v>
      </c>
      <c r="B13" s="15">
        <f>B8+B9+B12</f>
        <v>7726859.2070199996</v>
      </c>
      <c r="C13" s="15">
        <f>C8+C9+C12</f>
        <v>4857393</v>
      </c>
      <c r="D13" s="15">
        <f>D8+D9+D12</f>
        <v>10320313</v>
      </c>
    </row>
    <row r="14" spans="1:5" s="16" customFormat="1" x14ac:dyDescent="0.2">
      <c r="A14" s="11" t="s">
        <v>1</v>
      </c>
      <c r="B14" s="74">
        <v>864840</v>
      </c>
      <c r="C14" s="74">
        <v>811329</v>
      </c>
      <c r="D14" s="74">
        <v>777092</v>
      </c>
      <c r="E14" s="2"/>
    </row>
    <row r="15" spans="1:5" s="16" customFormat="1" ht="38.25" x14ac:dyDescent="0.2">
      <c r="A15" s="17" t="s">
        <v>46</v>
      </c>
      <c r="B15" s="78">
        <v>130287</v>
      </c>
      <c r="C15" s="78">
        <v>82282</v>
      </c>
      <c r="D15" s="78">
        <v>204842</v>
      </c>
      <c r="E15" s="2"/>
    </row>
    <row r="16" spans="1:5" x14ac:dyDescent="0.2">
      <c r="A16" s="11" t="s">
        <v>24</v>
      </c>
      <c r="B16" s="78">
        <v>138954</v>
      </c>
      <c r="C16" s="78">
        <v>290480</v>
      </c>
      <c r="D16" s="78">
        <v>227629</v>
      </c>
    </row>
    <row r="17" spans="1:7" ht="25.5" x14ac:dyDescent="0.2">
      <c r="A17" s="18" t="s">
        <v>51</v>
      </c>
      <c r="B17" s="79">
        <v>0</v>
      </c>
      <c r="C17" s="79">
        <v>-5546</v>
      </c>
      <c r="D17" s="79">
        <v>0</v>
      </c>
    </row>
    <row r="18" spans="1:7" x14ac:dyDescent="0.2">
      <c r="A18" s="14" t="s">
        <v>54</v>
      </c>
      <c r="B18" s="15">
        <f>B16+B17</f>
        <v>138954</v>
      </c>
      <c r="C18" s="15">
        <f>C16+C17</f>
        <v>284934</v>
      </c>
      <c r="D18" s="15">
        <f>D16+D17</f>
        <v>227629</v>
      </c>
    </row>
    <row r="19" spans="1:7" x14ac:dyDescent="0.2">
      <c r="A19" s="11" t="s">
        <v>23</v>
      </c>
      <c r="B19" s="78">
        <v>9094132</v>
      </c>
      <c r="C19" s="78">
        <v>8455635</v>
      </c>
      <c r="D19" s="78">
        <v>9349324</v>
      </c>
    </row>
    <row r="20" spans="1:7" x14ac:dyDescent="0.2">
      <c r="A20" s="19" t="s">
        <v>52</v>
      </c>
      <c r="B20" s="79">
        <v>-496096</v>
      </c>
      <c r="C20" s="79">
        <v>-401607</v>
      </c>
      <c r="D20" s="79">
        <v>-480658</v>
      </c>
    </row>
    <row r="21" spans="1:7" x14ac:dyDescent="0.2">
      <c r="A21" s="19" t="s">
        <v>56</v>
      </c>
      <c r="B21" s="79">
        <v>0</v>
      </c>
      <c r="C21" s="80">
        <v>0</v>
      </c>
      <c r="D21" s="81">
        <v>0</v>
      </c>
    </row>
    <row r="22" spans="1:7" x14ac:dyDescent="0.2">
      <c r="A22" s="14" t="s">
        <v>53</v>
      </c>
      <c r="B22" s="20">
        <f>B19+B20+B21</f>
        <v>8598036</v>
      </c>
      <c r="C22" s="20">
        <f>C19+C20+C21</f>
        <v>8054028</v>
      </c>
      <c r="D22" s="20">
        <f>D19+D20+D21</f>
        <v>8868666</v>
      </c>
    </row>
    <row r="23" spans="1:7" x14ac:dyDescent="0.2">
      <c r="A23" s="21" t="s">
        <v>35</v>
      </c>
      <c r="B23" s="15">
        <f>B18+B22</f>
        <v>8736990</v>
      </c>
      <c r="C23" s="15">
        <f>C18+C22</f>
        <v>8338962</v>
      </c>
      <c r="D23" s="15">
        <f>D18+D22</f>
        <v>9096295</v>
      </c>
    </row>
    <row r="24" spans="1:7" ht="25.5" x14ac:dyDescent="0.2">
      <c r="A24" s="17" t="s">
        <v>22</v>
      </c>
      <c r="B24" s="79">
        <v>0</v>
      </c>
      <c r="C24" s="79">
        <v>89316</v>
      </c>
      <c r="D24" s="79">
        <v>1148</v>
      </c>
    </row>
    <row r="25" spans="1:7" x14ac:dyDescent="0.2">
      <c r="A25" s="22" t="s">
        <v>47</v>
      </c>
      <c r="B25" s="79">
        <v>97471</v>
      </c>
      <c r="C25" s="79">
        <v>0</v>
      </c>
      <c r="D25" s="79">
        <v>0</v>
      </c>
    </row>
    <row r="26" spans="1:7" x14ac:dyDescent="0.2">
      <c r="A26" s="11" t="s">
        <v>21</v>
      </c>
      <c r="B26" s="78">
        <v>806470</v>
      </c>
      <c r="C26" s="78">
        <v>682566</v>
      </c>
      <c r="D26" s="78">
        <v>807481</v>
      </c>
    </row>
    <row r="27" spans="1:7" x14ac:dyDescent="0.2">
      <c r="A27" s="11" t="s">
        <v>67</v>
      </c>
      <c r="B27" s="78">
        <v>31791</v>
      </c>
      <c r="C27" s="78">
        <v>0</v>
      </c>
      <c r="D27" s="78">
        <v>34027</v>
      </c>
    </row>
    <row r="28" spans="1:7" ht="13.5" customHeight="1" x14ac:dyDescent="0.2">
      <c r="A28" s="23" t="s">
        <v>20</v>
      </c>
      <c r="B28" s="78">
        <v>532246.68060038809</v>
      </c>
      <c r="C28" s="78">
        <v>568078</v>
      </c>
      <c r="D28" s="78">
        <v>587982</v>
      </c>
    </row>
    <row r="29" spans="1:7" ht="13.5" thickBot="1" x14ac:dyDescent="0.25">
      <c r="A29" s="24" t="s">
        <v>15</v>
      </c>
      <c r="B29" s="25">
        <f>B13+B14+B15+B23+B24+B25+B26+B27+B28</f>
        <v>18926954.887620389</v>
      </c>
      <c r="C29" s="25">
        <f>C13+C14+C15+C23+C24+C25+C26+C27+C28</f>
        <v>15429926</v>
      </c>
      <c r="D29" s="25">
        <f>D13+D14+D15+D23+D24+D25+D26+D27+D28</f>
        <v>21829180</v>
      </c>
    </row>
    <row r="30" spans="1:7" ht="13.5" thickTop="1" x14ac:dyDescent="0.2">
      <c r="A30" s="3"/>
      <c r="B30" s="26"/>
      <c r="C30" s="26"/>
      <c r="D30" s="26"/>
    </row>
    <row r="31" spans="1:7" ht="14.25" x14ac:dyDescent="0.2">
      <c r="A31" s="8" t="s">
        <v>9</v>
      </c>
      <c r="B31" s="27"/>
      <c r="C31" s="27"/>
      <c r="D31" s="27"/>
      <c r="G31" s="84"/>
    </row>
    <row r="32" spans="1:7" x14ac:dyDescent="0.2">
      <c r="A32" s="28" t="s">
        <v>45</v>
      </c>
      <c r="B32" s="78">
        <v>363744</v>
      </c>
      <c r="C32" s="78">
        <v>695620</v>
      </c>
      <c r="D32" s="78">
        <v>363711</v>
      </c>
    </row>
    <row r="33" spans="1:4" x14ac:dyDescent="0.2">
      <c r="A33" s="23" t="s">
        <v>13</v>
      </c>
      <c r="B33" s="74">
        <v>14019325</v>
      </c>
      <c r="C33" s="74">
        <v>10543641</v>
      </c>
      <c r="D33" s="74">
        <v>16992350</v>
      </c>
    </row>
    <row r="34" spans="1:4" x14ac:dyDescent="0.2">
      <c r="A34" s="23" t="s">
        <v>14</v>
      </c>
      <c r="B34" s="78">
        <v>1497426</v>
      </c>
      <c r="C34" s="78">
        <v>1423801</v>
      </c>
      <c r="D34" s="78">
        <v>1463450</v>
      </c>
    </row>
    <row r="35" spans="1:4" x14ac:dyDescent="0.2">
      <c r="A35" s="23" t="s">
        <v>12</v>
      </c>
      <c r="B35" s="78">
        <v>851</v>
      </c>
      <c r="C35" s="78">
        <v>150</v>
      </c>
      <c r="D35" s="78">
        <v>751</v>
      </c>
    </row>
    <row r="36" spans="1:4" x14ac:dyDescent="0.2">
      <c r="A36" s="11" t="s">
        <v>2</v>
      </c>
      <c r="B36" s="78">
        <v>17889</v>
      </c>
      <c r="C36" s="78">
        <v>25825</v>
      </c>
      <c r="D36" s="78">
        <v>17589</v>
      </c>
    </row>
    <row r="37" spans="1:4" ht="25.5" x14ac:dyDescent="0.2">
      <c r="A37" s="17" t="s">
        <v>11</v>
      </c>
      <c r="B37" s="82">
        <v>115931</v>
      </c>
      <c r="C37" s="82">
        <v>215395</v>
      </c>
      <c r="D37" s="82">
        <v>81636</v>
      </c>
    </row>
    <row r="38" spans="1:4" x14ac:dyDescent="0.2">
      <c r="A38" s="11" t="s">
        <v>43</v>
      </c>
      <c r="B38" s="82">
        <v>0</v>
      </c>
      <c r="C38" s="82">
        <v>0</v>
      </c>
      <c r="D38" s="82">
        <v>0</v>
      </c>
    </row>
    <row r="39" spans="1:4" x14ac:dyDescent="0.2">
      <c r="A39" s="11" t="s">
        <v>68</v>
      </c>
      <c r="B39" s="82">
        <v>33676</v>
      </c>
      <c r="C39" s="82">
        <v>0</v>
      </c>
      <c r="D39" s="82">
        <v>36337</v>
      </c>
    </row>
    <row r="40" spans="1:4" x14ac:dyDescent="0.2">
      <c r="A40" s="12" t="s">
        <v>10</v>
      </c>
      <c r="B40" s="78">
        <v>550436</v>
      </c>
      <c r="C40" s="78">
        <v>382794</v>
      </c>
      <c r="D40" s="78">
        <v>538222</v>
      </c>
    </row>
    <row r="41" spans="1:4" x14ac:dyDescent="0.2">
      <c r="A41" s="24" t="s">
        <v>16</v>
      </c>
      <c r="B41" s="29">
        <f>SUM(B32:B40)</f>
        <v>16599278</v>
      </c>
      <c r="C41" s="29">
        <f>SUM(C32:C40)</f>
        <v>13287226</v>
      </c>
      <c r="D41" s="29">
        <f>SUM(D32:D40)</f>
        <v>19494046</v>
      </c>
    </row>
    <row r="42" spans="1:4" x14ac:dyDescent="0.2">
      <c r="A42" s="11"/>
      <c r="B42" s="17"/>
      <c r="C42" s="17"/>
      <c r="D42" s="17"/>
    </row>
    <row r="43" spans="1:4" ht="12.75" customHeight="1" x14ac:dyDescent="0.2">
      <c r="A43" s="8" t="s">
        <v>17</v>
      </c>
      <c r="B43" s="30"/>
      <c r="C43" s="30"/>
      <c r="D43" s="30"/>
    </row>
    <row r="44" spans="1:4" x14ac:dyDescent="0.2">
      <c r="A44" s="23" t="s">
        <v>3</v>
      </c>
      <c r="B44" s="78">
        <v>1936748</v>
      </c>
      <c r="C44" s="78">
        <v>1734163</v>
      </c>
      <c r="D44" s="78">
        <v>1936748</v>
      </c>
    </row>
    <row r="45" spans="1:4" x14ac:dyDescent="0.2">
      <c r="A45" s="31" t="s">
        <v>40</v>
      </c>
      <c r="B45" s="82">
        <v>0</v>
      </c>
      <c r="C45" s="82">
        <v>0</v>
      </c>
      <c r="D45" s="82">
        <v>0</v>
      </c>
    </row>
    <row r="46" spans="1:4" x14ac:dyDescent="0.2">
      <c r="A46" s="23" t="s">
        <v>4</v>
      </c>
      <c r="B46" s="83">
        <v>390929</v>
      </c>
      <c r="C46" s="83">
        <v>408537</v>
      </c>
      <c r="D46" s="83">
        <v>398386</v>
      </c>
    </row>
    <row r="47" spans="1:4" x14ac:dyDescent="0.2">
      <c r="A47" s="8" t="s">
        <v>18</v>
      </c>
      <c r="B47" s="32">
        <f>SUM(B44:B46)</f>
        <v>2327677</v>
      </c>
      <c r="C47" s="32">
        <f>SUM(C44:C46)</f>
        <v>2142700</v>
      </c>
      <c r="D47" s="32">
        <f>SUM(D44:D46)</f>
        <v>2335134</v>
      </c>
    </row>
    <row r="48" spans="1:4" x14ac:dyDescent="0.2">
      <c r="A48" s="3"/>
      <c r="B48" s="33"/>
      <c r="C48" s="33"/>
      <c r="D48" s="33"/>
    </row>
    <row r="49" spans="1:4" ht="13.5" thickBot="1" x14ac:dyDescent="0.25">
      <c r="A49" s="34" t="s">
        <v>19</v>
      </c>
      <c r="B49" s="35">
        <f>B41+B47</f>
        <v>18926955</v>
      </c>
      <c r="C49" s="35">
        <f>C41+C47</f>
        <v>15429926</v>
      </c>
      <c r="D49" s="35">
        <f>D41+D47</f>
        <v>21829180</v>
      </c>
    </row>
    <row r="50" spans="1:4" ht="13.5" thickTop="1" x14ac:dyDescent="0.2">
      <c r="A50" s="11"/>
    </row>
    <row r="51" spans="1:4" x14ac:dyDescent="0.2">
      <c r="A51" s="36"/>
      <c r="B51" s="37"/>
      <c r="C51" s="37"/>
      <c r="D51" s="37"/>
    </row>
    <row r="54" spans="1:4" x14ac:dyDescent="0.2">
      <c r="A54" s="38" t="s">
        <v>36</v>
      </c>
      <c r="B54" s="39"/>
      <c r="C54" s="38" t="s">
        <v>36</v>
      </c>
      <c r="D54" s="39"/>
    </row>
    <row r="55" spans="1:4" x14ac:dyDescent="0.2">
      <c r="A55" s="1" t="s">
        <v>69</v>
      </c>
      <c r="B55" s="16"/>
      <c r="C55" s="1" t="s">
        <v>37</v>
      </c>
      <c r="D55" s="16"/>
    </row>
    <row r="56" spans="1:4" x14ac:dyDescent="0.2">
      <c r="A56" s="1" t="s">
        <v>42</v>
      </c>
      <c r="B56" s="16"/>
      <c r="C56" s="1" t="s">
        <v>38</v>
      </c>
      <c r="D56" s="16"/>
    </row>
    <row r="59" spans="1:4" x14ac:dyDescent="0.2">
      <c r="A59" s="38" t="s">
        <v>60</v>
      </c>
    </row>
    <row r="60" spans="1:4" ht="40.5" customHeight="1" x14ac:dyDescent="0.2">
      <c r="A60" s="7" t="s">
        <v>57</v>
      </c>
      <c r="B60" s="75">
        <v>0</v>
      </c>
      <c r="C60" s="76">
        <v>-14460</v>
      </c>
      <c r="D60" s="76">
        <v>0</v>
      </c>
    </row>
    <row r="61" spans="1:4" ht="38.25" x14ac:dyDescent="0.2">
      <c r="A61" s="7" t="s">
        <v>58</v>
      </c>
      <c r="B61" s="75">
        <v>-582254</v>
      </c>
      <c r="C61" s="75">
        <v>-502705</v>
      </c>
      <c r="D61" s="75">
        <v>-578832</v>
      </c>
    </row>
    <row r="62" spans="1:4" ht="25.5" x14ac:dyDescent="0.2">
      <c r="A62" s="7" t="s">
        <v>59</v>
      </c>
      <c r="B62" s="75">
        <v>10515</v>
      </c>
      <c r="C62" s="77">
        <v>8717</v>
      </c>
      <c r="D62" s="77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30" zoomScaleNormal="130" workbookViewId="0">
      <selection activeCell="A47" sqref="A47"/>
    </sheetView>
  </sheetViews>
  <sheetFormatPr defaultRowHeight="12.75" x14ac:dyDescent="0.2"/>
  <cols>
    <col min="1" max="1" width="43.42578125" style="72" customWidth="1"/>
    <col min="2" max="2" width="12" style="40" customWidth="1"/>
    <col min="3" max="3" width="12.140625" style="40" customWidth="1"/>
    <col min="4" max="4" width="17" style="40" customWidth="1"/>
    <col min="5" max="6" width="9.140625" style="40"/>
    <col min="7" max="7" width="24.5703125" style="40" customWidth="1"/>
    <col min="8" max="16384" width="9.140625" style="40"/>
  </cols>
  <sheetData>
    <row r="1" spans="1:3" x14ac:dyDescent="0.2">
      <c r="A1" s="1" t="s">
        <v>33</v>
      </c>
    </row>
    <row r="2" spans="1:3" x14ac:dyDescent="0.2">
      <c r="A2" s="1"/>
    </row>
    <row r="3" spans="1:3" x14ac:dyDescent="0.2">
      <c r="A3" s="1" t="s">
        <v>27</v>
      </c>
      <c r="B3" s="41"/>
      <c r="C3" s="41"/>
    </row>
    <row r="4" spans="1:3" x14ac:dyDescent="0.2">
      <c r="A4" s="3" t="s">
        <v>70</v>
      </c>
      <c r="B4" s="42"/>
      <c r="C4" s="42"/>
    </row>
    <row r="5" spans="1:3" x14ac:dyDescent="0.2">
      <c r="A5" s="43"/>
      <c r="B5" s="42"/>
      <c r="C5" s="42"/>
    </row>
    <row r="6" spans="1:3" ht="25.5" x14ac:dyDescent="0.2">
      <c r="A6" s="5"/>
      <c r="B6" s="44" t="s">
        <v>65</v>
      </c>
      <c r="C6" s="44" t="s">
        <v>63</v>
      </c>
    </row>
    <row r="7" spans="1:3" ht="13.5" thickBot="1" x14ac:dyDescent="0.25">
      <c r="A7" s="5"/>
      <c r="B7" s="45" t="s">
        <v>8</v>
      </c>
      <c r="C7" s="45" t="s">
        <v>8</v>
      </c>
    </row>
    <row r="8" spans="1:3" ht="25.5" x14ac:dyDescent="0.2">
      <c r="A8" s="85" t="s">
        <v>71</v>
      </c>
      <c r="B8" s="47">
        <v>131154</v>
      </c>
      <c r="C8" s="47">
        <v>117999</v>
      </c>
    </row>
    <row r="9" spans="1:3" x14ac:dyDescent="0.2">
      <c r="A9" s="46" t="s">
        <v>72</v>
      </c>
      <c r="B9" s="47">
        <v>328</v>
      </c>
      <c r="C9" s="47" t="s">
        <v>39</v>
      </c>
    </row>
    <row r="10" spans="1:3" x14ac:dyDescent="0.2">
      <c r="A10" s="46" t="s">
        <v>73</v>
      </c>
      <c r="B10" s="47">
        <v>-36677</v>
      </c>
      <c r="C10" s="47">
        <v>-29932</v>
      </c>
    </row>
    <row r="11" spans="1:3" ht="25.5" x14ac:dyDescent="0.2">
      <c r="A11" s="14" t="s">
        <v>74</v>
      </c>
      <c r="B11" s="48">
        <f>SUM(B8:B10)</f>
        <v>94805</v>
      </c>
      <c r="C11" s="49">
        <f>SUM(C8:C10)</f>
        <v>88067</v>
      </c>
    </row>
    <row r="12" spans="1:3" ht="25.5" x14ac:dyDescent="0.2">
      <c r="A12" s="18" t="s">
        <v>75</v>
      </c>
      <c r="B12" s="47">
        <v>1963</v>
      </c>
      <c r="C12" s="86">
        <v>-6301</v>
      </c>
    </row>
    <row r="13" spans="1:3" x14ac:dyDescent="0.2">
      <c r="A13" s="50" t="s">
        <v>76</v>
      </c>
      <c r="B13" s="51">
        <f>B11+B12</f>
        <v>96768</v>
      </c>
      <c r="C13" s="51">
        <f>C11+C12</f>
        <v>81766</v>
      </c>
    </row>
    <row r="14" spans="1:3" x14ac:dyDescent="0.2">
      <c r="A14" s="52"/>
      <c r="C14" s="53"/>
    </row>
    <row r="15" spans="1:3" x14ac:dyDescent="0.2">
      <c r="A15" s="5" t="s">
        <v>28</v>
      </c>
      <c r="B15" s="47">
        <v>53496</v>
      </c>
      <c r="C15" s="47">
        <v>36242</v>
      </c>
    </row>
    <row r="16" spans="1:3" x14ac:dyDescent="0.2">
      <c r="A16" s="5" t="s">
        <v>29</v>
      </c>
      <c r="B16" s="47">
        <v>-71154</v>
      </c>
      <c r="C16" s="86">
        <v>-27762</v>
      </c>
    </row>
    <row r="17" spans="1:4" x14ac:dyDescent="0.2">
      <c r="A17" s="52" t="s">
        <v>32</v>
      </c>
      <c r="B17" s="47">
        <v>37641</v>
      </c>
      <c r="C17" s="86">
        <v>26191</v>
      </c>
    </row>
    <row r="18" spans="1:4" ht="25.5" x14ac:dyDescent="0.2">
      <c r="A18" s="87" t="s">
        <v>77</v>
      </c>
      <c r="B18" s="47">
        <v>4221</v>
      </c>
      <c r="C18" s="86">
        <v>5152</v>
      </c>
    </row>
    <row r="19" spans="1:4" x14ac:dyDescent="0.2">
      <c r="A19" s="52" t="s">
        <v>55</v>
      </c>
      <c r="B19" s="88">
        <v>317</v>
      </c>
      <c r="C19" s="89">
        <v>328</v>
      </c>
      <c r="D19" s="54"/>
    </row>
    <row r="20" spans="1:4" x14ac:dyDescent="0.2">
      <c r="A20" s="52" t="s">
        <v>44</v>
      </c>
      <c r="B20" s="55" t="s">
        <v>39</v>
      </c>
      <c r="C20" s="55" t="s">
        <v>39</v>
      </c>
      <c r="D20" s="54"/>
    </row>
    <row r="21" spans="1:4" x14ac:dyDescent="0.2">
      <c r="A21" s="50" t="s">
        <v>78</v>
      </c>
      <c r="B21" s="56">
        <f>SUM(B15:B20)</f>
        <v>24521</v>
      </c>
      <c r="C21" s="56">
        <f>SUM(C15:C19)</f>
        <v>40151</v>
      </c>
    </row>
    <row r="22" spans="1:4" x14ac:dyDescent="0.2">
      <c r="A22" s="52"/>
      <c r="B22" s="57"/>
      <c r="C22" s="58"/>
    </row>
    <row r="23" spans="1:4" x14ac:dyDescent="0.2">
      <c r="A23" s="52" t="s">
        <v>79</v>
      </c>
      <c r="B23" s="47">
        <v>-122766</v>
      </c>
      <c r="C23" s="86">
        <v>-98391</v>
      </c>
    </row>
    <row r="24" spans="1:4" x14ac:dyDescent="0.2">
      <c r="A24" s="52" t="s">
        <v>80</v>
      </c>
      <c r="B24" s="88">
        <v>-5580</v>
      </c>
      <c r="C24" s="89">
        <v>1889</v>
      </c>
    </row>
    <row r="25" spans="1:4" ht="13.5" thickBot="1" x14ac:dyDescent="0.25">
      <c r="A25" s="59" t="s">
        <v>30</v>
      </c>
      <c r="B25" s="60">
        <f>B23+B24</f>
        <v>-128346</v>
      </c>
      <c r="C25" s="60">
        <f t="shared" ref="C25" si="0">C23+C24</f>
        <v>-96502</v>
      </c>
    </row>
    <row r="26" spans="1:4" ht="13.5" thickTop="1" x14ac:dyDescent="0.2">
      <c r="A26" s="61"/>
      <c r="B26" s="62"/>
      <c r="C26" s="62"/>
    </row>
    <row r="27" spans="1:4" ht="13.5" thickBot="1" x14ac:dyDescent="0.25">
      <c r="A27" s="18" t="s">
        <v>81</v>
      </c>
      <c r="B27" s="90">
        <v>-7057</v>
      </c>
      <c r="C27" s="90">
        <v>25415</v>
      </c>
    </row>
    <row r="28" spans="1:4" ht="13.5" thickTop="1" x14ac:dyDescent="0.2">
      <c r="A28" s="63"/>
      <c r="B28" s="64"/>
      <c r="C28" s="65"/>
    </row>
    <row r="29" spans="1:4" x14ac:dyDescent="0.2">
      <c r="A29" s="40" t="s">
        <v>5</v>
      </c>
      <c r="B29" s="67">
        <v>-400</v>
      </c>
      <c r="C29" s="67">
        <v>-1450</v>
      </c>
    </row>
    <row r="30" spans="1:4" ht="13.5" thickBot="1" x14ac:dyDescent="0.25">
      <c r="A30" s="40" t="s">
        <v>82</v>
      </c>
      <c r="B30" s="91">
        <v>-7457</v>
      </c>
      <c r="C30" s="91">
        <v>23965</v>
      </c>
    </row>
    <row r="31" spans="1:4" ht="13.5" thickTop="1" x14ac:dyDescent="0.2">
      <c r="A31" s="68"/>
      <c r="B31" s="69"/>
      <c r="C31" s="66"/>
    </row>
    <row r="32" spans="1:4" ht="13.5" thickBot="1" x14ac:dyDescent="0.25">
      <c r="A32" s="70" t="s">
        <v>31</v>
      </c>
      <c r="B32" s="92">
        <v>-7457</v>
      </c>
      <c r="C32" s="93">
        <v>23965</v>
      </c>
    </row>
    <row r="33" spans="1:3" ht="13.5" thickTop="1" x14ac:dyDescent="0.2">
      <c r="A33" s="71" t="s">
        <v>6</v>
      </c>
      <c r="B33" s="73">
        <v>-1.925134729677587E-2</v>
      </c>
      <c r="C33" s="73">
        <v>6.9096739653688746E-2</v>
      </c>
    </row>
    <row r="36" spans="1:3" x14ac:dyDescent="0.2">
      <c r="A36" s="38" t="s">
        <v>36</v>
      </c>
      <c r="B36" s="38" t="s">
        <v>36</v>
      </c>
    </row>
    <row r="37" spans="1:3" x14ac:dyDescent="0.2">
      <c r="A37" s="1" t="s">
        <v>83</v>
      </c>
      <c r="B37" s="1" t="s">
        <v>37</v>
      </c>
    </row>
    <row r="38" spans="1:3" x14ac:dyDescent="0.2">
      <c r="A38" s="1" t="s">
        <v>42</v>
      </c>
      <c r="B38" s="1" t="s">
        <v>38</v>
      </c>
    </row>
    <row r="41" spans="1:3" x14ac:dyDescent="0.2">
      <c r="A41" s="72" t="s">
        <v>84</v>
      </c>
    </row>
    <row r="42" spans="1:3" ht="25.5" x14ac:dyDescent="0.2">
      <c r="A42" s="94" t="s">
        <v>61</v>
      </c>
      <c r="B42" s="96">
        <v>5114</v>
      </c>
      <c r="C42" s="95">
        <v>11382</v>
      </c>
    </row>
    <row r="43" spans="1:3" ht="25.5" x14ac:dyDescent="0.2">
      <c r="A43" s="94" t="s">
        <v>62</v>
      </c>
      <c r="B43" s="97">
        <f>B42/387349513*1000</f>
        <v>1.3202546610662707E-2</v>
      </c>
      <c r="C43" s="97">
        <f>C42/346832573*1000</f>
        <v>3.2816986886638241E-2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2022-02-12T06:45:38Z</dcterms:modified>
</cp:coreProperties>
</file>