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C19" i="5" s="1"/>
  <c r="C21" i="5" s="1"/>
  <c r="C25" i="5" s="1"/>
  <c r="C28" i="5" s="1"/>
  <c r="C30" i="5" s="1"/>
  <c r="C31" i="5" s="1"/>
  <c r="B9" i="5"/>
  <c r="B11" i="5" s="1"/>
  <c r="B19" i="5" s="1"/>
  <c r="B21" i="5" s="1"/>
  <c r="B25" i="5" s="1"/>
  <c r="B28" i="5" s="1"/>
  <c r="B30" i="5" s="1"/>
  <c r="B31" i="5" s="1"/>
  <c r="C48" i="3"/>
  <c r="B48" i="3"/>
  <c r="D46" i="3"/>
  <c r="C46" i="3"/>
  <c r="B46" i="3"/>
  <c r="D38" i="3"/>
  <c r="D48" i="3" s="1"/>
  <c r="C38" i="3"/>
  <c r="B38" i="3"/>
  <c r="C20" i="3"/>
  <c r="B20" i="3"/>
  <c r="D19" i="3"/>
  <c r="C19" i="3"/>
  <c r="B19" i="3"/>
  <c r="D16" i="3"/>
  <c r="D20" i="3" s="1"/>
  <c r="C16" i="3"/>
  <c r="B16" i="3"/>
  <c r="D11" i="3"/>
  <c r="C11" i="3"/>
  <c r="C26" i="3" s="1"/>
  <c r="B11" i="3"/>
  <c r="B26" i="3" s="1"/>
  <c r="D26" i="3" l="1"/>
</calcChain>
</file>

<file path=xl/sharedStrings.xml><?xml version="1.0" encoding="utf-8"?>
<sst xmlns="http://schemas.openxmlformats.org/spreadsheetml/2006/main" count="74" uniqueCount="66">
  <si>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</si>
  <si>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</si>
  <si>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</si>
  <si>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</si>
  <si>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</si>
  <si>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</si>
  <si>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</si>
  <si>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</si>
  <si>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</si>
  <si>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</si>
  <si>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</si>
  <si>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</si>
  <si>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</si>
  <si>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</si>
  <si>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</si>
  <si>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</si>
  <si>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</si>
  <si>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</si>
  <si>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</si>
  <si>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</si>
  <si>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</si>
  <si>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</si>
  <si>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</si>
  <si>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</si>
  <si>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</si>
  <si>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</si>
  <si>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</si>
  <si>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</si>
  <si>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</si>
  <si>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</si>
  <si>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</si>
  <si>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</si>
  <si>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</si>
  <si>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</si>
  <si>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</si>
  <si>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</si>
  <si>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</si>
  <si>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</si>
  <si>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</si>
  <si>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</si>
  <si>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</si>
  <si>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</si>
  <si>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</si>
  <si>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</si>
  <si>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</si>
  <si>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</si>
  <si>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</si>
  <si>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</si>
  <si>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</si>
  <si>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</si>
  <si>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</si>
  <si>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</si>
  <si>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</si>
  <si>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</si>
  <si>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</si>
  <si>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</si>
  <si>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</si>
  <si>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</si>
  <si>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</si>
  <si>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</si>
  <si>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>ОАО "КЫРГЫЗСТАН Коммерциялык банктын" 2016-жылдын  30-сентябрына карата  жалпы киреше отчету</t>
  </si>
  <si>
    <t>сентябрь 2016 г.</t>
  </si>
  <si>
    <t>сентябрь 2015 г.</t>
  </si>
  <si>
    <t xml:space="preserve">2016-жылдын 31-октябрына карата финансылык абал жөнүндө отчет  </t>
  </si>
  <si>
    <t>октябрь 2016 г.</t>
  </si>
  <si>
    <t>октябрь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</si>
</sst>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0" borderId="0" xfId="9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0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9" zoomScaleNormal="100" zoomScaleSheetLayoutView="100" workbookViewId="0">
      <selection activeCell="B50" sqref="B50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68" t="s">
        <v>39</v>
      </c>
      <c r="B1" s="68"/>
      <c r="C1" s="68"/>
    </row>
    <row r="2" spans="1:9" ht="15" x14ac:dyDescent="0.25">
      <c r="A2" s="68" t="s">
        <v>63</v>
      </c>
      <c r="B2" s="68"/>
      <c r="C2" s="68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64</v>
      </c>
      <c r="C5" s="29" t="s">
        <v>65</v>
      </c>
      <c r="D5" s="29" t="s">
        <v>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12"/>
      <c r="G7" s="12"/>
      <c r="H7" s="12"/>
      <c r="I7" s="12"/>
    </row>
    <row r="8" spans="1:9" x14ac:dyDescent="0.2">
      <c r="A8" s="2" t="s">
        <v>5</v>
      </c>
      <c r="B8" s="16">
        <v>1027240</v>
      </c>
      <c r="C8" s="91">
        <v>921390</v>
      </c>
      <c r="D8" s="16">
        <v>1268581</v>
      </c>
      <c r="F8" s="73"/>
      <c r="G8" s="73"/>
      <c r="H8" s="73"/>
      <c r="I8" s="12"/>
    </row>
    <row r="9" spans="1:9" x14ac:dyDescent="0.2">
      <c r="A9" s="3" t="s">
        <v>6</v>
      </c>
      <c r="B9" s="16">
        <v>1159511</v>
      </c>
      <c r="C9" s="91">
        <v>950248</v>
      </c>
      <c r="D9" s="16">
        <v>700390</v>
      </c>
      <c r="F9" s="73"/>
      <c r="G9" s="73"/>
      <c r="H9" s="73"/>
      <c r="I9" s="12"/>
    </row>
    <row r="10" spans="1:9" x14ac:dyDescent="0.2">
      <c r="A10" s="3" t="s">
        <v>7</v>
      </c>
      <c r="B10" s="16">
        <v>460202</v>
      </c>
      <c r="C10" s="91">
        <v>1231427</v>
      </c>
      <c r="D10" s="16">
        <v>2337287</v>
      </c>
      <c r="F10" s="73"/>
      <c r="G10" s="73"/>
      <c r="H10" s="73"/>
      <c r="I10" s="12"/>
    </row>
    <row r="11" spans="1:9" ht="15" x14ac:dyDescent="0.25">
      <c r="A11" s="5" t="s">
        <v>8</v>
      </c>
      <c r="B11" s="13">
        <f>B8+B9+B10</f>
        <v>2646953</v>
      </c>
      <c r="C11" s="13">
        <f>C8+C9+C10</f>
        <v>3103065</v>
      </c>
      <c r="D11" s="13">
        <f>D8+D9+D10</f>
        <v>4306258</v>
      </c>
      <c r="F11" s="74"/>
      <c r="G11" s="74"/>
      <c r="H11" s="74"/>
      <c r="I11" s="12"/>
    </row>
    <row r="12" spans="1:9" ht="15" x14ac:dyDescent="0.25">
      <c r="A12" s="2" t="s">
        <v>9</v>
      </c>
      <c r="B12" s="13">
        <v>787910</v>
      </c>
      <c r="C12" s="92">
        <v>310986</v>
      </c>
      <c r="D12" s="13">
        <v>312065</v>
      </c>
      <c r="F12" s="74"/>
      <c r="G12" s="74"/>
      <c r="H12" s="74"/>
      <c r="I12" s="12"/>
    </row>
    <row r="13" spans="1:9" ht="32.25" customHeight="1" x14ac:dyDescent="0.2">
      <c r="A13" s="2" t="s">
        <v>10</v>
      </c>
      <c r="B13" s="16">
        <v>514385</v>
      </c>
      <c r="C13" s="91">
        <v>429407</v>
      </c>
      <c r="D13" s="16">
        <v>446902</v>
      </c>
      <c r="F13" s="73"/>
      <c r="G13" s="73"/>
      <c r="H13" s="73"/>
      <c r="I13" s="12"/>
    </row>
    <row r="14" spans="1:9" ht="32.25" customHeight="1" x14ac:dyDescent="0.2">
      <c r="A14" s="2" t="s">
        <v>11</v>
      </c>
      <c r="B14" s="16">
        <v>199416</v>
      </c>
      <c r="C14" s="91">
        <v>458011</v>
      </c>
      <c r="D14" s="16">
        <v>467706</v>
      </c>
      <c r="F14" s="73"/>
      <c r="G14" s="73"/>
      <c r="H14" s="73"/>
      <c r="I14" s="12"/>
    </row>
    <row r="15" spans="1:9" ht="14.25" customHeight="1" x14ac:dyDescent="0.2">
      <c r="A15" s="3" t="s">
        <v>12</v>
      </c>
      <c r="B15" s="32">
        <v>-541</v>
      </c>
      <c r="C15" s="93">
        <v>-1307</v>
      </c>
      <c r="D15" s="32">
        <v>-855</v>
      </c>
      <c r="F15" s="75"/>
      <c r="G15" s="75"/>
      <c r="H15" s="75"/>
      <c r="I15" s="12"/>
    </row>
    <row r="16" spans="1:9" ht="15" customHeight="1" x14ac:dyDescent="0.25">
      <c r="A16" s="5" t="s">
        <v>13</v>
      </c>
      <c r="B16" s="13">
        <f>B14+B15</f>
        <v>198875</v>
      </c>
      <c r="C16" s="13">
        <f>C14+C15</f>
        <v>456704</v>
      </c>
      <c r="D16" s="13">
        <f>D14+D15</f>
        <v>466851</v>
      </c>
      <c r="F16" s="74"/>
      <c r="G16" s="74"/>
      <c r="H16" s="74"/>
      <c r="I16" s="12"/>
    </row>
    <row r="17" spans="1:9" x14ac:dyDescent="0.2">
      <c r="A17" s="8" t="s">
        <v>14</v>
      </c>
      <c r="B17" s="16">
        <v>6172725</v>
      </c>
      <c r="C17" s="91">
        <v>5495605</v>
      </c>
      <c r="D17" s="16">
        <v>5453371</v>
      </c>
      <c r="F17" s="73"/>
      <c r="G17" s="73"/>
      <c r="H17" s="73"/>
      <c r="I17" s="12"/>
    </row>
    <row r="18" spans="1:9" x14ac:dyDescent="0.2">
      <c r="A18" s="3" t="s">
        <v>12</v>
      </c>
      <c r="B18" s="32">
        <v>-395281</v>
      </c>
      <c r="C18" s="93">
        <v>-326814</v>
      </c>
      <c r="D18" s="32">
        <v>-361927</v>
      </c>
      <c r="E18" s="4"/>
      <c r="F18" s="75"/>
      <c r="G18" s="75"/>
      <c r="H18" s="75"/>
      <c r="I18" s="12"/>
    </row>
    <row r="19" spans="1:9" ht="15" x14ac:dyDescent="0.25">
      <c r="A19" s="9" t="s">
        <v>15</v>
      </c>
      <c r="B19" s="14">
        <f>B17+B18</f>
        <v>5777444</v>
      </c>
      <c r="C19" s="14">
        <f>C17+C18</f>
        <v>5168791</v>
      </c>
      <c r="D19" s="14">
        <f>D17+D18</f>
        <v>5091444</v>
      </c>
      <c r="E19" s="4"/>
      <c r="F19" s="76"/>
      <c r="G19" s="76"/>
      <c r="H19" s="76"/>
      <c r="I19" s="12"/>
    </row>
    <row r="20" spans="1:9" ht="15" x14ac:dyDescent="0.25">
      <c r="A20" s="9" t="s">
        <v>16</v>
      </c>
      <c r="B20" s="13">
        <f>B16+B19</f>
        <v>5976319</v>
      </c>
      <c r="C20" s="13">
        <f>C16+C19</f>
        <v>5625495</v>
      </c>
      <c r="D20" s="13">
        <f>D16+D19</f>
        <v>5558295</v>
      </c>
      <c r="E20" s="4"/>
      <c r="F20" s="74"/>
      <c r="G20" s="74"/>
      <c r="H20" s="74"/>
      <c r="I20" s="12"/>
    </row>
    <row r="21" spans="1:9" ht="57" x14ac:dyDescent="0.2">
      <c r="A21" s="2" t="s">
        <v>17</v>
      </c>
      <c r="B21" s="32">
        <v>-5430</v>
      </c>
      <c r="C21" s="91">
        <v>202</v>
      </c>
      <c r="D21" s="16"/>
      <c r="E21" s="4"/>
      <c r="F21" s="75"/>
      <c r="G21" s="73"/>
      <c r="H21" s="73"/>
      <c r="I21" s="12"/>
    </row>
    <row r="22" spans="1:9" x14ac:dyDescent="0.2">
      <c r="A22" s="10" t="s">
        <v>18</v>
      </c>
      <c r="B22" s="16">
        <v>0</v>
      </c>
      <c r="C22" s="91"/>
      <c r="D22" s="16"/>
      <c r="E22" s="4"/>
      <c r="F22" s="73"/>
      <c r="G22" s="73"/>
      <c r="H22" s="73"/>
      <c r="I22" s="12"/>
    </row>
    <row r="23" spans="1:9" x14ac:dyDescent="0.2">
      <c r="A23" s="3" t="s">
        <v>19</v>
      </c>
      <c r="B23" s="16">
        <v>486729</v>
      </c>
      <c r="C23" s="91">
        <v>490894</v>
      </c>
      <c r="D23" s="16">
        <v>495181</v>
      </c>
      <c r="F23" s="73"/>
      <c r="G23" s="73"/>
      <c r="H23" s="73"/>
      <c r="I23" s="12"/>
    </row>
    <row r="24" spans="1:9" ht="13.5" customHeight="1" x14ac:dyDescent="0.2">
      <c r="A24" s="3" t="s">
        <v>20</v>
      </c>
      <c r="B24" s="16">
        <v>315481</v>
      </c>
      <c r="C24" s="91">
        <v>229929</v>
      </c>
      <c r="D24" s="16">
        <v>208195</v>
      </c>
      <c r="F24" s="73"/>
      <c r="G24" s="73"/>
      <c r="H24" s="73"/>
      <c r="I24" s="12"/>
    </row>
    <row r="25" spans="1:9" ht="13.5" customHeight="1" x14ac:dyDescent="0.2">
      <c r="A25" s="2"/>
      <c r="B25" s="15"/>
      <c r="C25" s="94"/>
      <c r="D25" s="25"/>
      <c r="F25" s="77"/>
      <c r="G25" s="78"/>
      <c r="H25" s="78"/>
      <c r="I25" s="12"/>
    </row>
    <row r="26" spans="1:9" ht="15.75" thickBot="1" x14ac:dyDescent="0.3">
      <c r="A26" s="5" t="s">
        <v>21</v>
      </c>
      <c r="B26" s="19">
        <f>B11+B12+B13+B20+B21+B22+B23+B24</f>
        <v>10722347</v>
      </c>
      <c r="C26" s="19">
        <f>C11+C12+C13+C20+C21+C22+C23+C24</f>
        <v>10189978</v>
      </c>
      <c r="D26" s="19">
        <f>D11+D12+D13+D20+D21+D22+D23+D24</f>
        <v>11326896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78"/>
      <c r="H27" s="78"/>
      <c r="I27" s="12"/>
    </row>
    <row r="28" spans="1:9" ht="15" x14ac:dyDescent="0.25">
      <c r="A28" s="5" t="s">
        <v>22</v>
      </c>
      <c r="B28" s="21"/>
      <c r="D28" s="25"/>
      <c r="F28" s="21"/>
      <c r="G28" s="78"/>
      <c r="H28" s="78"/>
      <c r="I28" s="12"/>
    </row>
    <row r="29" spans="1:9" x14ac:dyDescent="0.2">
      <c r="A29" s="2" t="s">
        <v>23</v>
      </c>
      <c r="B29" s="88"/>
      <c r="C29" s="16"/>
      <c r="D29" s="16"/>
      <c r="F29" s="73"/>
      <c r="G29" s="73"/>
      <c r="H29" s="73"/>
      <c r="I29" s="12"/>
    </row>
    <row r="30" spans="1:9" ht="28.5" x14ac:dyDescent="0.2">
      <c r="A30" s="31" t="s">
        <v>24</v>
      </c>
      <c r="B30" s="88">
        <v>783868</v>
      </c>
      <c r="C30" s="91">
        <v>1545188</v>
      </c>
      <c r="D30" s="16">
        <v>1600927</v>
      </c>
      <c r="F30" s="79"/>
      <c r="G30" s="73"/>
      <c r="H30" s="73"/>
      <c r="I30" s="12"/>
    </row>
    <row r="31" spans="1:9" x14ac:dyDescent="0.2">
      <c r="A31" s="3" t="s">
        <v>25</v>
      </c>
      <c r="B31" s="88">
        <v>7800395</v>
      </c>
      <c r="C31" s="91">
        <v>7091979</v>
      </c>
      <c r="D31" s="16">
        <v>8152527</v>
      </c>
      <c r="F31" s="73"/>
      <c r="G31" s="73"/>
      <c r="H31" s="73"/>
      <c r="I31" s="12"/>
    </row>
    <row r="32" spans="1:9" x14ac:dyDescent="0.2">
      <c r="A32" s="3" t="s">
        <v>26</v>
      </c>
      <c r="B32" s="16">
        <v>793547</v>
      </c>
      <c r="C32" s="91">
        <v>338521</v>
      </c>
      <c r="D32" s="16">
        <v>358874</v>
      </c>
      <c r="F32" s="73"/>
      <c r="G32" s="73"/>
      <c r="H32" s="73"/>
      <c r="I32" s="12"/>
    </row>
    <row r="33" spans="1:9" x14ac:dyDescent="0.2">
      <c r="A33" s="3" t="s">
        <v>27</v>
      </c>
      <c r="B33" s="16">
        <v>2000</v>
      </c>
      <c r="C33" s="91">
        <v>2645</v>
      </c>
      <c r="D33" s="16"/>
      <c r="F33" s="73"/>
      <c r="G33" s="73"/>
      <c r="H33" s="73"/>
      <c r="I33" s="12"/>
    </row>
    <row r="34" spans="1:9" x14ac:dyDescent="0.2">
      <c r="A34" s="3" t="s">
        <v>28</v>
      </c>
      <c r="B34" s="16">
        <v>5450</v>
      </c>
      <c r="C34" s="91">
        <v>4020</v>
      </c>
      <c r="D34" s="16">
        <v>4020</v>
      </c>
      <c r="F34" s="73"/>
      <c r="G34" s="73"/>
      <c r="H34" s="73"/>
      <c r="I34" s="12"/>
    </row>
    <row r="35" spans="1:9" ht="57" x14ac:dyDescent="0.2">
      <c r="A35" s="2" t="s">
        <v>17</v>
      </c>
      <c r="B35" s="16">
        <v>0</v>
      </c>
      <c r="C35" s="91">
        <v>10366</v>
      </c>
      <c r="D35" s="16">
        <v>6922</v>
      </c>
      <c r="F35" s="73"/>
      <c r="G35" s="73"/>
      <c r="H35" s="73"/>
      <c r="I35" s="12"/>
    </row>
    <row r="36" spans="1:9" x14ac:dyDescent="0.2">
      <c r="A36" s="3" t="s">
        <v>29</v>
      </c>
      <c r="B36" s="16">
        <v>225081</v>
      </c>
      <c r="C36" s="91">
        <v>181508</v>
      </c>
      <c r="D36" s="16">
        <v>183801</v>
      </c>
      <c r="F36" s="73"/>
      <c r="G36" s="73"/>
      <c r="H36" s="73"/>
      <c r="I36" s="12"/>
    </row>
    <row r="37" spans="1:9" x14ac:dyDescent="0.2">
      <c r="A37" s="6"/>
      <c r="B37" s="15"/>
      <c r="D37" s="25"/>
      <c r="F37" s="77"/>
      <c r="G37" s="78"/>
      <c r="H37" s="78"/>
      <c r="I37" s="12"/>
    </row>
    <row r="38" spans="1:9" ht="15" x14ac:dyDescent="0.25">
      <c r="A38" s="5" t="s">
        <v>30</v>
      </c>
      <c r="B38" s="22">
        <f>SUM(B30:B36)</f>
        <v>9610341</v>
      </c>
      <c r="C38" s="22">
        <f>SUM(C30:C36)</f>
        <v>9174227</v>
      </c>
      <c r="D38" s="22">
        <f>SUM(D30:D36)</f>
        <v>10307071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78"/>
      <c r="H39" s="78"/>
      <c r="I39" s="12"/>
    </row>
    <row r="40" spans="1:9" ht="12.75" customHeight="1" x14ac:dyDescent="0.2">
      <c r="A40" s="2" t="s">
        <v>2</v>
      </c>
      <c r="B40" s="95"/>
      <c r="C40" s="16"/>
      <c r="D40" s="16"/>
      <c r="F40" s="78"/>
      <c r="G40" s="73"/>
      <c r="H40" s="73"/>
      <c r="I40" s="12"/>
    </row>
    <row r="41" spans="1:9" x14ac:dyDescent="0.2">
      <c r="A41" s="2" t="s">
        <v>31</v>
      </c>
      <c r="B41" s="16">
        <v>1080814</v>
      </c>
      <c r="C41" s="91">
        <v>921310</v>
      </c>
      <c r="D41" s="16">
        <v>921310</v>
      </c>
      <c r="F41" s="73"/>
      <c r="G41" s="73"/>
      <c r="H41" s="73"/>
      <c r="I41" s="12"/>
    </row>
    <row r="42" spans="1:9" x14ac:dyDescent="0.2">
      <c r="A42" s="3" t="s">
        <v>32</v>
      </c>
      <c r="B42" s="16"/>
      <c r="C42" s="91">
        <v>66</v>
      </c>
      <c r="D42" s="16">
        <v>161</v>
      </c>
      <c r="F42" s="73"/>
      <c r="G42" s="73"/>
      <c r="H42" s="73"/>
      <c r="I42" s="12"/>
    </row>
    <row r="43" spans="1:9" x14ac:dyDescent="0.2">
      <c r="A43" s="2" t="s">
        <v>33</v>
      </c>
      <c r="B43" s="16"/>
      <c r="C43" s="91"/>
      <c r="D43" s="16"/>
      <c r="F43" s="73"/>
      <c r="G43" s="73"/>
      <c r="H43" s="73"/>
      <c r="I43" s="12"/>
    </row>
    <row r="44" spans="1:9" x14ac:dyDescent="0.2">
      <c r="A44" s="3" t="s">
        <v>34</v>
      </c>
      <c r="B44" s="87">
        <v>31192</v>
      </c>
      <c r="C44" s="96">
        <v>94375</v>
      </c>
      <c r="D44" s="58">
        <v>98354</v>
      </c>
      <c r="F44" s="75"/>
      <c r="G44" s="73"/>
      <c r="H44" s="73"/>
      <c r="I44" s="12"/>
    </row>
    <row r="45" spans="1:9" x14ac:dyDescent="0.2">
      <c r="A45" s="2"/>
      <c r="B45" s="17"/>
      <c r="D45" s="25"/>
      <c r="F45" s="17"/>
      <c r="G45" s="78"/>
      <c r="H45" s="78"/>
      <c r="I45" s="12"/>
    </row>
    <row r="46" spans="1:9" ht="15" x14ac:dyDescent="0.25">
      <c r="A46" s="7" t="s">
        <v>35</v>
      </c>
      <c r="B46" s="23">
        <f>SUM(B41:B44)</f>
        <v>1112006</v>
      </c>
      <c r="C46" s="23">
        <f>SUM(C41:C44)</f>
        <v>1015751</v>
      </c>
      <c r="D46" s="23">
        <f>SUM(D41:D44)</f>
        <v>1019825</v>
      </c>
      <c r="F46" s="23"/>
      <c r="G46" s="23"/>
      <c r="H46" s="23"/>
      <c r="I46" s="12"/>
    </row>
    <row r="47" spans="1:9" ht="15" x14ac:dyDescent="0.25">
      <c r="A47" s="7"/>
      <c r="B47" s="23"/>
      <c r="D47" s="25"/>
      <c r="F47" s="23"/>
      <c r="G47" s="78"/>
      <c r="H47" s="78"/>
      <c r="I47" s="12"/>
    </row>
    <row r="48" spans="1:9" ht="15.75" thickBot="1" x14ac:dyDescent="0.3">
      <c r="A48" s="11" t="s">
        <v>36</v>
      </c>
      <c r="B48" s="24">
        <f>B38+B46</f>
        <v>10722347</v>
      </c>
      <c r="C48" s="24">
        <f>C38+C46</f>
        <v>10189978</v>
      </c>
      <c r="D48" s="24">
        <f>D38+D46</f>
        <v>11326896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1" t="s">
        <v>1</v>
      </c>
    </row>
    <row r="56" spans="1:9" x14ac:dyDescent="0.2">
      <c r="C56" s="61"/>
    </row>
    <row r="57" spans="1:9" x14ac:dyDescent="0.2">
      <c r="C57" s="61"/>
    </row>
    <row r="58" spans="1:9" x14ac:dyDescent="0.2">
      <c r="A58" s="66" t="s">
        <v>38</v>
      </c>
      <c r="C58" s="61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5" zoomScaleNormal="100" zoomScaleSheetLayoutView="90" workbookViewId="0">
      <selection activeCell="E34" sqref="E34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69"/>
      <c r="B1" s="70"/>
      <c r="C1" s="70"/>
    </row>
    <row r="2" spans="1:6" ht="31.5" customHeight="1" x14ac:dyDescent="0.25">
      <c r="A2" s="71" t="s">
        <v>60</v>
      </c>
      <c r="B2" s="72"/>
      <c r="C2" s="72"/>
    </row>
    <row r="3" spans="1:6" x14ac:dyDescent="0.25">
      <c r="A3" s="36"/>
      <c r="B3" s="62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61</v>
      </c>
      <c r="C5" s="29" t="s">
        <v>62</v>
      </c>
      <c r="E5" s="81"/>
      <c r="F5" s="81"/>
    </row>
    <row r="6" spans="1:6" ht="18.75" thickBot="1" x14ac:dyDescent="0.3">
      <c r="A6" s="33"/>
      <c r="B6" s="28" t="s">
        <v>40</v>
      </c>
      <c r="C6" s="28" t="s">
        <v>40</v>
      </c>
      <c r="E6" s="81"/>
      <c r="F6" s="81"/>
    </row>
    <row r="7" spans="1:6" x14ac:dyDescent="0.25">
      <c r="A7" s="3" t="s">
        <v>41</v>
      </c>
      <c r="B7" s="89">
        <v>983189</v>
      </c>
      <c r="C7" s="97">
        <v>967284</v>
      </c>
      <c r="E7" s="82"/>
      <c r="F7" s="83"/>
    </row>
    <row r="8" spans="1:6" x14ac:dyDescent="0.25">
      <c r="A8" s="3" t="s">
        <v>42</v>
      </c>
      <c r="B8" s="89">
        <v>-584472</v>
      </c>
      <c r="C8" s="98">
        <v>-465859</v>
      </c>
      <c r="E8" s="82"/>
      <c r="F8" s="65"/>
    </row>
    <row r="9" spans="1:6" ht="28.5" x14ac:dyDescent="0.25">
      <c r="A9" s="38" t="s">
        <v>59</v>
      </c>
      <c r="B9" s="39">
        <f>SUM(B7:B8)</f>
        <v>398717</v>
      </c>
      <c r="C9" s="39">
        <f>SUM(C7:C8)</f>
        <v>501425</v>
      </c>
      <c r="E9" s="84"/>
      <c r="F9" s="84"/>
    </row>
    <row r="10" spans="1:6" x14ac:dyDescent="0.25">
      <c r="A10" s="38" t="s">
        <v>58</v>
      </c>
      <c r="B10" s="47">
        <v>-61507</v>
      </c>
      <c r="C10" s="48">
        <v>-71620</v>
      </c>
      <c r="E10" s="65"/>
      <c r="F10" s="82"/>
    </row>
    <row r="11" spans="1:6" x14ac:dyDescent="0.25">
      <c r="A11" s="67" t="s">
        <v>43</v>
      </c>
      <c r="B11" s="41">
        <f>B9+B10</f>
        <v>337210</v>
      </c>
      <c r="C11" s="41">
        <f>C9+C10</f>
        <v>429805</v>
      </c>
      <c r="E11" s="52"/>
      <c r="F11" s="52"/>
    </row>
    <row r="12" spans="1:6" x14ac:dyDescent="0.25">
      <c r="A12" s="42"/>
      <c r="B12" s="3"/>
      <c r="C12" s="43"/>
      <c r="E12" s="81"/>
      <c r="F12" s="43"/>
    </row>
    <row r="13" spans="1:6" x14ac:dyDescent="0.25">
      <c r="A13" s="3" t="s">
        <v>44</v>
      </c>
      <c r="B13" s="90">
        <v>221643</v>
      </c>
      <c r="C13" s="98">
        <v>201700</v>
      </c>
      <c r="E13" s="63"/>
      <c r="F13" s="82"/>
    </row>
    <row r="14" spans="1:6" x14ac:dyDescent="0.25">
      <c r="A14" s="3" t="s">
        <v>45</v>
      </c>
      <c r="B14" s="89">
        <v>-24095</v>
      </c>
      <c r="C14" s="99">
        <v>-2841</v>
      </c>
      <c r="E14" s="82"/>
      <c r="F14" s="82"/>
    </row>
    <row r="15" spans="1:6" x14ac:dyDescent="0.25">
      <c r="A15" s="3" t="s">
        <v>46</v>
      </c>
      <c r="B15" s="89">
        <v>143969</v>
      </c>
      <c r="C15" s="99">
        <v>128122</v>
      </c>
      <c r="E15" s="65"/>
      <c r="F15" s="82"/>
    </row>
    <row r="16" spans="1:6" ht="18.75" customHeight="1" x14ac:dyDescent="0.25">
      <c r="A16" s="3" t="s">
        <v>47</v>
      </c>
      <c r="B16" s="89">
        <v>2334</v>
      </c>
      <c r="C16" s="99">
        <v>2016</v>
      </c>
      <c r="E16" s="65"/>
      <c r="F16" s="82"/>
    </row>
    <row r="17" spans="1:6" x14ac:dyDescent="0.25">
      <c r="A17" s="40" t="s">
        <v>48</v>
      </c>
      <c r="B17" s="45">
        <f>SUM(B13:B16)</f>
        <v>343851</v>
      </c>
      <c r="C17" s="45">
        <f>SUM(C13:C16)</f>
        <v>328997</v>
      </c>
      <c r="E17" s="45"/>
      <c r="F17" s="45"/>
    </row>
    <row r="18" spans="1:6" x14ac:dyDescent="0.25">
      <c r="A18" s="42"/>
      <c r="B18" s="46"/>
      <c r="C18" s="47"/>
      <c r="E18" s="46"/>
      <c r="F18" s="82"/>
    </row>
    <row r="19" spans="1:6" ht="17.25" customHeight="1" x14ac:dyDescent="0.25">
      <c r="A19" s="3" t="s">
        <v>49</v>
      </c>
      <c r="B19" s="47">
        <f>B11+B17</f>
        <v>681061</v>
      </c>
      <c r="C19" s="47">
        <f>C11+C17</f>
        <v>758802</v>
      </c>
      <c r="E19" s="65"/>
      <c r="F19" s="65"/>
    </row>
    <row r="20" spans="1:6" x14ac:dyDescent="0.25">
      <c r="A20" s="49" t="s">
        <v>50</v>
      </c>
      <c r="B20" s="47">
        <v>-654668</v>
      </c>
      <c r="C20" s="99">
        <v>-664801</v>
      </c>
      <c r="E20" s="65"/>
      <c r="F20" s="85"/>
    </row>
    <row r="21" spans="1:6" ht="18.75" thickBot="1" x14ac:dyDescent="0.3">
      <c r="A21" s="64" t="s">
        <v>56</v>
      </c>
      <c r="B21" s="80">
        <f>B19+B20</f>
        <v>26393</v>
      </c>
      <c r="C21" s="80">
        <f t="shared" ref="C21" si="0">C19+C20</f>
        <v>94001</v>
      </c>
      <c r="E21" s="65"/>
      <c r="F21" s="84"/>
    </row>
    <row r="22" spans="1:6" ht="18.75" thickTop="1" x14ac:dyDescent="0.25">
      <c r="A22" s="64"/>
      <c r="B22" s="65"/>
      <c r="C22" s="65"/>
      <c r="E22" s="65"/>
      <c r="F22" s="65"/>
    </row>
    <row r="23" spans="1:6" ht="28.5" x14ac:dyDescent="0.25">
      <c r="A23" s="44" t="s">
        <v>57</v>
      </c>
      <c r="B23" s="48">
        <v>-2881</v>
      </c>
      <c r="C23" s="48">
        <v>-2336</v>
      </c>
      <c r="E23" s="65"/>
      <c r="F23" s="86"/>
    </row>
    <row r="24" spans="1:6" x14ac:dyDescent="0.25">
      <c r="A24" s="49"/>
      <c r="B24" s="48"/>
      <c r="C24" s="59"/>
      <c r="E24" s="65"/>
      <c r="F24" s="85"/>
    </row>
    <row r="25" spans="1:6" ht="18.75" thickBot="1" x14ac:dyDescent="0.3">
      <c r="A25" s="50" t="s">
        <v>51</v>
      </c>
      <c r="B25" s="51">
        <f>B21+B23</f>
        <v>23512</v>
      </c>
      <c r="C25" s="51">
        <f t="shared" ref="C25" si="1">C21+C23</f>
        <v>91665</v>
      </c>
      <c r="E25" s="52"/>
      <c r="F25" s="52"/>
    </row>
    <row r="26" spans="1:6" ht="18.75" thickTop="1" x14ac:dyDescent="0.25">
      <c r="A26" s="50"/>
      <c r="B26" s="52"/>
      <c r="C26" s="47"/>
      <c r="E26" s="52"/>
      <c r="F26" s="82"/>
    </row>
    <row r="27" spans="1:6" x14ac:dyDescent="0.25">
      <c r="A27" s="3" t="s">
        <v>55</v>
      </c>
      <c r="B27" s="60">
        <v>-3430</v>
      </c>
      <c r="C27" s="60">
        <v>-8400</v>
      </c>
      <c r="E27" s="60"/>
      <c r="F27" s="60"/>
    </row>
    <row r="28" spans="1:6" ht="18.75" thickBot="1" x14ac:dyDescent="0.3">
      <c r="A28" s="53" t="s">
        <v>52</v>
      </c>
      <c r="B28" s="54">
        <f>B27+B25</f>
        <v>20082</v>
      </c>
      <c r="C28" s="54">
        <f t="shared" ref="C28" si="2">C27+C25</f>
        <v>83265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20082</v>
      </c>
      <c r="C30" s="54">
        <f>C28</f>
        <v>83265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9.2902164957689201E-2</v>
      </c>
      <c r="C31" s="56">
        <f>C30/184262051*1000</f>
        <v>0.4518836057024026</v>
      </c>
      <c r="E31" s="56"/>
      <c r="F31" s="56"/>
    </row>
    <row r="32" spans="1:6" x14ac:dyDescent="0.25">
      <c r="A32" s="53"/>
      <c r="B32" s="57"/>
      <c r="C32" s="34"/>
      <c r="E32" s="81"/>
      <c r="F32" s="81"/>
    </row>
    <row r="33" spans="1:6" x14ac:dyDescent="0.25">
      <c r="A33" s="53"/>
      <c r="B33" s="57"/>
      <c r="C33" s="34"/>
      <c r="E33" s="81"/>
      <c r="F33" s="81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</row>
    <row r="37" spans="1:6" x14ac:dyDescent="0.25">
      <c r="A37" s="3"/>
      <c r="B37" s="3"/>
    </row>
    <row r="38" spans="1:6" x14ac:dyDescent="0.25">
      <c r="A38" s="3"/>
      <c r="B38" s="3"/>
    </row>
    <row r="39" spans="1:6" x14ac:dyDescent="0.25">
      <c r="A39" s="66" t="s">
        <v>38</v>
      </c>
      <c r="B39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2016-11-08T03:53:34Z</dcterms:modified>
</cp:coreProperties>
</file>